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dmanaswe\Downloads\"/>
    </mc:Choice>
  </mc:AlternateContent>
  <xr:revisionPtr revIDLastSave="0" documentId="13_ncr:1_{D65CB338-3390-4ABC-975B-EDEA816EDB12}" xr6:coauthVersionLast="47" xr6:coauthVersionMax="47" xr10:uidLastSave="{00000000-0000-0000-0000-000000000000}"/>
  <bookViews>
    <workbookView xWindow="-108" yWindow="-108" windowWidth="23256" windowHeight="12456" activeTab="1" xr2:uid="{B6B6303E-67F5-437D-B329-C34FAA34ECE7}"/>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definedNames>
    <definedName name="Slicer_Provinc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4" i="14" l="1"/>
  <c r="M364" i="14"/>
  <c r="K364" i="14"/>
  <c r="I364" i="14"/>
  <c r="O361" i="14"/>
  <c r="M361" i="14"/>
  <c r="K361" i="14"/>
  <c r="I361" i="14"/>
  <c r="O358" i="14"/>
  <c r="M358" i="14"/>
  <c r="K358" i="14"/>
  <c r="I358" i="14"/>
  <c r="O355" i="14"/>
  <c r="M355" i="14"/>
  <c r="K355" i="14"/>
  <c r="I355" i="14"/>
  <c r="O352" i="14"/>
  <c r="M352" i="14"/>
  <c r="K352" i="14"/>
  <c r="I352" i="14"/>
  <c r="O347" i="14"/>
  <c r="M347" i="14"/>
  <c r="K347" i="14"/>
  <c r="I347" i="14"/>
  <c r="O344" i="14"/>
  <c r="M344" i="14"/>
  <c r="K344" i="14"/>
  <c r="I344" i="14"/>
  <c r="O340" i="14"/>
  <c r="M340" i="14"/>
  <c r="K340" i="14"/>
  <c r="I340" i="14"/>
  <c r="O333" i="14"/>
  <c r="M333" i="14"/>
  <c r="K333" i="14"/>
  <c r="I333" i="14"/>
  <c r="O330" i="14"/>
  <c r="M330" i="14"/>
  <c r="K330" i="14"/>
  <c r="I330" i="14"/>
  <c r="O327" i="14"/>
  <c r="M327" i="14"/>
  <c r="K327" i="14"/>
  <c r="I327" i="14"/>
  <c r="O323" i="14"/>
  <c r="M323" i="14"/>
  <c r="K323" i="14"/>
  <c r="I323" i="14"/>
  <c r="O320" i="14"/>
  <c r="M320" i="14"/>
  <c r="K320" i="14"/>
  <c r="I320" i="14"/>
  <c r="O316" i="14"/>
  <c r="M316" i="14"/>
  <c r="K316" i="14"/>
  <c r="I316" i="14"/>
  <c r="O313" i="14"/>
  <c r="M313" i="14"/>
  <c r="K313" i="14"/>
  <c r="I313" i="14"/>
  <c r="O310" i="14"/>
  <c r="M310" i="14"/>
  <c r="K310" i="14"/>
  <c r="I310" i="14"/>
  <c r="O308" i="14"/>
  <c r="M308" i="14"/>
  <c r="K308" i="14"/>
  <c r="I308" i="14"/>
  <c r="O306" i="14"/>
  <c r="M306" i="14"/>
  <c r="K306" i="14"/>
  <c r="I306" i="14"/>
  <c r="O302" i="14"/>
  <c r="M302" i="14"/>
  <c r="K302" i="14"/>
  <c r="I302" i="14"/>
  <c r="O298" i="14"/>
  <c r="M298" i="14"/>
  <c r="K298" i="14"/>
  <c r="I298" i="14"/>
  <c r="O295" i="14"/>
  <c r="M295" i="14"/>
  <c r="K295" i="14"/>
  <c r="I295" i="14"/>
  <c r="O292" i="14"/>
  <c r="M292" i="14"/>
  <c r="K292" i="14"/>
  <c r="I292" i="14"/>
  <c r="O289" i="14"/>
  <c r="M289" i="14"/>
  <c r="K289" i="14"/>
  <c r="I289" i="14"/>
  <c r="O286" i="14"/>
  <c r="M286" i="14"/>
  <c r="K286" i="14"/>
  <c r="I286" i="14"/>
  <c r="O283" i="14"/>
  <c r="M283" i="14"/>
  <c r="K283" i="14"/>
  <c r="I283" i="14"/>
  <c r="O280" i="14"/>
  <c r="M280" i="14"/>
  <c r="K280" i="14"/>
  <c r="I280" i="14"/>
  <c r="O277" i="14"/>
  <c r="M277" i="14"/>
  <c r="K277" i="14"/>
  <c r="I277" i="14"/>
  <c r="O273" i="14"/>
  <c r="M273" i="14"/>
  <c r="K273" i="14"/>
  <c r="I273" i="14"/>
  <c r="O270" i="14"/>
  <c r="M270" i="14"/>
  <c r="K270" i="14"/>
  <c r="I270" i="14"/>
  <c r="O267" i="14"/>
  <c r="M267" i="14"/>
  <c r="K267" i="14"/>
  <c r="I267" i="14"/>
  <c r="O264" i="14"/>
  <c r="M264" i="14"/>
  <c r="K264" i="14"/>
  <c r="I264" i="14"/>
  <c r="O260" i="14"/>
  <c r="M260" i="14"/>
  <c r="K260" i="14"/>
  <c r="I260" i="14"/>
  <c r="O256" i="14"/>
  <c r="M256" i="14"/>
  <c r="K256" i="14"/>
  <c r="I256" i="14"/>
  <c r="O253" i="14"/>
  <c r="M253" i="14"/>
  <c r="K253" i="14"/>
  <c r="I253" i="14"/>
  <c r="O250" i="14"/>
  <c r="M250" i="14"/>
  <c r="K250" i="14"/>
  <c r="I250" i="14"/>
  <c r="O245" i="14"/>
  <c r="M245" i="14"/>
  <c r="K245" i="14"/>
  <c r="I245" i="14"/>
  <c r="O242" i="14"/>
  <c r="M242" i="14"/>
  <c r="K242" i="14"/>
  <c r="I242" i="14"/>
  <c r="O233" i="14"/>
  <c r="M233" i="14"/>
  <c r="K233" i="14"/>
  <c r="I233" i="14"/>
  <c r="O230" i="14"/>
  <c r="M230" i="14"/>
  <c r="K230" i="14"/>
  <c r="I230" i="14"/>
  <c r="O227" i="14"/>
  <c r="M227" i="14"/>
  <c r="K227" i="14"/>
  <c r="I227" i="14"/>
  <c r="O224" i="14"/>
  <c r="M224" i="14"/>
  <c r="K224" i="14"/>
  <c r="I224" i="14"/>
  <c r="O222" i="14"/>
  <c r="M222" i="14"/>
  <c r="K222" i="14"/>
  <c r="I222" i="14"/>
  <c r="O218" i="14"/>
  <c r="M218" i="14"/>
  <c r="K218" i="14"/>
  <c r="I218" i="14"/>
  <c r="O215" i="14"/>
  <c r="M215" i="14"/>
  <c r="K215" i="14"/>
  <c r="I215"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2" i="14"/>
  <c r="M92" i="14"/>
  <c r="K92" i="14"/>
  <c r="I92" i="14"/>
  <c r="O89" i="14"/>
  <c r="M89" i="14"/>
  <c r="K89" i="14"/>
  <c r="I89" i="14"/>
  <c r="O86" i="14"/>
  <c r="M86" i="14"/>
  <c r="K86" i="14"/>
  <c r="I86" i="14"/>
  <c r="O83" i="14"/>
  <c r="M83" i="14"/>
  <c r="K83" i="14"/>
  <c r="I83" i="14"/>
  <c r="O80" i="14"/>
  <c r="M80" i="14"/>
  <c r="K80" i="14"/>
  <c r="I80" i="14"/>
  <c r="O77" i="14"/>
  <c r="M77" i="14"/>
  <c r="K77" i="14"/>
  <c r="I77" i="14"/>
  <c r="O74" i="14"/>
  <c r="M74" i="14"/>
  <c r="K74" i="14"/>
  <c r="I74" i="14"/>
  <c r="O71" i="14"/>
  <c r="M71" i="14"/>
  <c r="K71" i="14"/>
  <c r="I71" i="14"/>
  <c r="O68" i="14"/>
  <c r="M68" i="14"/>
  <c r="K68" i="14"/>
  <c r="I68" i="14"/>
  <c r="O65" i="14"/>
  <c r="M65" i="14"/>
  <c r="K65" i="14"/>
  <c r="I65" i="14"/>
  <c r="O62" i="14"/>
  <c r="M62" i="14"/>
  <c r="K62" i="14"/>
  <c r="I62" i="14"/>
  <c r="O59" i="14"/>
  <c r="M59" i="14"/>
  <c r="K59" i="14"/>
  <c r="I59" i="14"/>
  <c r="O56" i="14"/>
  <c r="M56" i="14"/>
  <c r="K56" i="14"/>
  <c r="I56" i="14"/>
  <c r="O53" i="14"/>
  <c r="M53" i="14"/>
  <c r="K53" i="14"/>
  <c r="I53" i="14"/>
  <c r="O50" i="14"/>
  <c r="M50" i="14"/>
  <c r="K50" i="14"/>
  <c r="I50" i="14"/>
  <c r="O47" i="14"/>
  <c r="AQ48" i="14" s="1" a="1"/>
  <c r="AQ48" i="14" s="1"/>
  <c r="M47" i="14"/>
  <c r="AO48" i="14" s="1" a="1"/>
  <c r="AO48" i="14" s="1"/>
  <c r="K47" i="14"/>
  <c r="AM48" i="14" s="1" a="1"/>
  <c r="AM48" i="14" s="1"/>
  <c r="I47" i="14"/>
  <c r="AH48" i="14" a="1"/>
  <c r="AH48" i="14" s="1"/>
  <c r="AI48" i="14" a="1"/>
  <c r="AI48" i="14" s="1"/>
  <c r="AJ48" i="14" a="1"/>
  <c r="AJ48" i="14" s="1"/>
  <c r="AK48" i="14" a="1"/>
  <c r="AK48" i="14" s="1"/>
  <c r="AL48" i="14" a="1"/>
  <c r="AL48" i="14" s="1"/>
  <c r="AN48" i="14" a="1"/>
  <c r="AN48" i="14" s="1"/>
  <c r="AP48" i="14" a="1"/>
  <c r="AP48" i="14"/>
  <c r="AG48" i="14" a="1"/>
  <c r="AG48" i="14" s="1"/>
  <c r="O430" i="13"/>
  <c r="M430" i="13"/>
  <c r="K430" i="13"/>
  <c r="I430" i="13"/>
  <c r="O427" i="13"/>
  <c r="M427" i="13"/>
  <c r="K427" i="13"/>
  <c r="I427" i="13"/>
  <c r="O424" i="13"/>
  <c r="M424" i="13"/>
  <c r="K424" i="13"/>
  <c r="I424" i="13"/>
  <c r="O421" i="13"/>
  <c r="M421" i="13"/>
  <c r="K421" i="13"/>
  <c r="I421" i="13"/>
  <c r="O418" i="13"/>
  <c r="M418" i="13"/>
  <c r="K418" i="13"/>
  <c r="I418" i="13"/>
  <c r="O413" i="13"/>
  <c r="M413" i="13"/>
  <c r="K413" i="13"/>
  <c r="I413" i="13"/>
  <c r="O410" i="13"/>
  <c r="M410" i="13"/>
  <c r="K410" i="13"/>
  <c r="I410" i="13"/>
  <c r="O406" i="13"/>
  <c r="M406" i="13"/>
  <c r="K406" i="13"/>
  <c r="I406" i="13"/>
  <c r="O399" i="13"/>
  <c r="M399" i="13"/>
  <c r="K399" i="13"/>
  <c r="I399" i="13"/>
  <c r="O396" i="13"/>
  <c r="M396" i="13"/>
  <c r="K396" i="13"/>
  <c r="I396" i="13"/>
  <c r="O393" i="13"/>
  <c r="M393" i="13"/>
  <c r="K393" i="13"/>
  <c r="I393" i="13"/>
  <c r="O389" i="13"/>
  <c r="M389" i="13"/>
  <c r="K389" i="13"/>
  <c r="I389" i="13"/>
  <c r="O386" i="13"/>
  <c r="M386" i="13"/>
  <c r="K386" i="13"/>
  <c r="I386" i="13"/>
  <c r="O382" i="13"/>
  <c r="M382" i="13"/>
  <c r="K382" i="13"/>
  <c r="I382" i="13"/>
  <c r="O379" i="13"/>
  <c r="M379" i="13"/>
  <c r="K379" i="13"/>
  <c r="I379" i="13"/>
  <c r="O376" i="13"/>
  <c r="M376" i="13"/>
  <c r="K376" i="13"/>
  <c r="I376" i="13"/>
  <c r="O373" i="13"/>
  <c r="M373" i="13"/>
  <c r="K373" i="13"/>
  <c r="I373" i="13"/>
  <c r="O371" i="13"/>
  <c r="M371" i="13"/>
  <c r="K371" i="13"/>
  <c r="I371" i="13"/>
  <c r="O367" i="13"/>
  <c r="M367" i="13"/>
  <c r="K367" i="13"/>
  <c r="I367" i="13"/>
  <c r="O363" i="13"/>
  <c r="M363" i="13"/>
  <c r="K363" i="13"/>
  <c r="I363" i="13"/>
  <c r="O360" i="13"/>
  <c r="M360" i="13"/>
  <c r="K360" i="13"/>
  <c r="I360" i="13"/>
  <c r="O357" i="13"/>
  <c r="M357" i="13"/>
  <c r="K357" i="13"/>
  <c r="I357" i="13"/>
  <c r="O354" i="13"/>
  <c r="M354" i="13"/>
  <c r="K354" i="13"/>
  <c r="I354" i="13"/>
  <c r="O351" i="13"/>
  <c r="M351" i="13"/>
  <c r="K351" i="13"/>
  <c r="I351" i="13"/>
  <c r="O348" i="13"/>
  <c r="M348" i="13"/>
  <c r="K348" i="13"/>
  <c r="I348" i="13"/>
  <c r="O345" i="13"/>
  <c r="M345" i="13"/>
  <c r="K345" i="13"/>
  <c r="I345" i="13"/>
  <c r="O342" i="13"/>
  <c r="M342" i="13"/>
  <c r="K342" i="13"/>
  <c r="I342" i="13"/>
  <c r="O339" i="13"/>
  <c r="M339" i="13"/>
  <c r="K339" i="13"/>
  <c r="I339" i="13"/>
  <c r="O336" i="13"/>
  <c r="M336" i="13"/>
  <c r="K336" i="13"/>
  <c r="I336" i="13"/>
  <c r="O333" i="13"/>
  <c r="M333" i="13"/>
  <c r="K333" i="13"/>
  <c r="I333" i="13"/>
  <c r="O330" i="13"/>
  <c r="M330" i="13"/>
  <c r="K330" i="13"/>
  <c r="I330" i="13"/>
  <c r="O326" i="13"/>
  <c r="M326" i="13"/>
  <c r="K326" i="13"/>
  <c r="I326" i="13"/>
  <c r="O323" i="13"/>
  <c r="M323" i="13"/>
  <c r="K323" i="13"/>
  <c r="I323" i="13"/>
  <c r="O320" i="13"/>
  <c r="M320" i="13"/>
  <c r="K320" i="13"/>
  <c r="I320" i="13"/>
  <c r="O317" i="13"/>
  <c r="M317" i="13"/>
  <c r="K317" i="13"/>
  <c r="I317" i="13"/>
  <c r="O313" i="13"/>
  <c r="M313" i="13"/>
  <c r="K313" i="13"/>
  <c r="I313" i="13"/>
  <c r="O309" i="13"/>
  <c r="M309" i="13"/>
  <c r="K309" i="13"/>
  <c r="I309" i="13"/>
  <c r="O306" i="13"/>
  <c r="M306" i="13"/>
  <c r="K306" i="13"/>
  <c r="I306" i="13"/>
  <c r="O303" i="13"/>
  <c r="M303" i="13"/>
  <c r="K303" i="13"/>
  <c r="I303" i="13"/>
  <c r="O298" i="13"/>
  <c r="M298" i="13"/>
  <c r="K298" i="13"/>
  <c r="I298" i="13"/>
  <c r="O295" i="13"/>
  <c r="M295" i="13"/>
  <c r="K295" i="13"/>
  <c r="I295" i="13"/>
  <c r="O286" i="13"/>
  <c r="M286" i="13"/>
  <c r="K286" i="13"/>
  <c r="I286" i="13"/>
  <c r="O283" i="13"/>
  <c r="M283" i="13"/>
  <c r="K283" i="13"/>
  <c r="I283" i="13"/>
  <c r="O280" i="13"/>
  <c r="M280" i="13"/>
  <c r="K280" i="13"/>
  <c r="I280" i="13"/>
  <c r="O277" i="13"/>
  <c r="M277" i="13"/>
  <c r="K277" i="13"/>
  <c r="I277" i="13"/>
  <c r="O275" i="13"/>
  <c r="M275" i="13"/>
  <c r="K275" i="13"/>
  <c r="I275" i="13"/>
  <c r="O273" i="13"/>
  <c r="M273" i="13"/>
  <c r="K273" i="13"/>
  <c r="I273" i="13"/>
  <c r="O271" i="13"/>
  <c r="M271" i="13"/>
  <c r="K271" i="13"/>
  <c r="I271" i="13"/>
  <c r="O269" i="13"/>
  <c r="M269" i="13"/>
  <c r="K269" i="13"/>
  <c r="I269" i="13"/>
  <c r="O265" i="13"/>
  <c r="M265" i="13"/>
  <c r="K265" i="13"/>
  <c r="I265" i="13"/>
  <c r="O262" i="13"/>
  <c r="M262" i="13"/>
  <c r="K262" i="13"/>
  <c r="I262" i="13"/>
  <c r="O259" i="13"/>
  <c r="M259" i="13"/>
  <c r="K259" i="13"/>
  <c r="I259" i="13"/>
  <c r="O257" i="13"/>
  <c r="M257" i="13"/>
  <c r="K257" i="13"/>
  <c r="I257" i="13"/>
  <c r="O176" i="13"/>
  <c r="M176" i="13"/>
  <c r="K176" i="13"/>
  <c r="I176" i="13"/>
  <c r="O171" i="13"/>
  <c r="M171" i="13"/>
  <c r="K171" i="13"/>
  <c r="I171" i="13"/>
  <c r="O168" i="13"/>
  <c r="M168" i="13"/>
  <c r="K168" i="13"/>
  <c r="I168" i="13"/>
  <c r="O165" i="13"/>
  <c r="M165" i="13"/>
  <c r="K165" i="13"/>
  <c r="I165" i="13"/>
  <c r="O161" i="13"/>
  <c r="M161" i="13"/>
  <c r="K161" i="13"/>
  <c r="I161" i="13"/>
  <c r="O157" i="13"/>
  <c r="M157" i="13"/>
  <c r="K157" i="13"/>
  <c r="I157" i="13"/>
  <c r="O154" i="13"/>
  <c r="M154" i="13"/>
  <c r="K154" i="13"/>
  <c r="I154" i="13"/>
  <c r="O151" i="13"/>
  <c r="M151" i="13"/>
  <c r="K151" i="13"/>
  <c r="I151" i="13"/>
  <c r="O145" i="13"/>
  <c r="M145" i="13"/>
  <c r="K145" i="13"/>
  <c r="I145" i="13"/>
  <c r="O143" i="13"/>
  <c r="M143" i="13"/>
  <c r="K143" i="13"/>
  <c r="I143" i="13"/>
  <c r="O139" i="13"/>
  <c r="M139" i="13"/>
  <c r="K139" i="13"/>
  <c r="I139" i="13"/>
  <c r="O136" i="13"/>
  <c r="M136" i="13"/>
  <c r="K136" i="13"/>
  <c r="I136" i="13"/>
  <c r="O133" i="13"/>
  <c r="M133" i="13"/>
  <c r="K133" i="13"/>
  <c r="I133" i="13"/>
  <c r="O130" i="13"/>
  <c r="M130" i="13"/>
  <c r="K130" i="13"/>
  <c r="I130" i="13"/>
  <c r="O128" i="13"/>
  <c r="M128" i="13"/>
  <c r="K128" i="13"/>
  <c r="I128" i="13"/>
  <c r="O125" i="13"/>
  <c r="M125" i="13"/>
  <c r="K125" i="13"/>
  <c r="I125" i="13"/>
  <c r="O121" i="13"/>
  <c r="M121" i="13"/>
  <c r="K121" i="13"/>
  <c r="I121" i="13"/>
  <c r="O118" i="13"/>
  <c r="M118" i="13"/>
  <c r="K118" i="13"/>
  <c r="I118" i="13"/>
  <c r="O115" i="13"/>
  <c r="M115" i="13"/>
  <c r="K115" i="13"/>
  <c r="I115" i="13"/>
  <c r="O112" i="13"/>
  <c r="M112" i="13"/>
  <c r="K112" i="13"/>
  <c r="I112" i="13"/>
  <c r="O109" i="13"/>
  <c r="M109" i="13"/>
  <c r="K109" i="13"/>
  <c r="I109" i="13"/>
  <c r="O106" i="13"/>
  <c r="M106" i="13"/>
  <c r="K106" i="13"/>
  <c r="I106" i="13"/>
  <c r="O103" i="13"/>
  <c r="M103" i="13"/>
  <c r="K103" i="13"/>
  <c r="I103" i="13"/>
  <c r="O100" i="13"/>
  <c r="M100" i="13"/>
  <c r="K100" i="13"/>
  <c r="I100" i="13"/>
  <c r="O97" i="13"/>
  <c r="M97" i="13"/>
  <c r="K97" i="13"/>
  <c r="I97" i="13"/>
  <c r="O94" i="13"/>
  <c r="M94" i="13"/>
  <c r="K94" i="13"/>
  <c r="I94" i="13"/>
  <c r="O91" i="13"/>
  <c r="M91" i="13"/>
  <c r="K91" i="13"/>
  <c r="I91" i="13"/>
  <c r="O88" i="13"/>
  <c r="M88" i="13"/>
  <c r="K88" i="13"/>
  <c r="I88" i="13"/>
  <c r="O85" i="13"/>
  <c r="M85" i="13"/>
  <c r="K85" i="13"/>
  <c r="I85" i="13"/>
  <c r="O82" i="13"/>
  <c r="M82" i="13"/>
  <c r="K82" i="13"/>
  <c r="I82" i="13"/>
  <c r="O79" i="13"/>
  <c r="M79" i="13"/>
  <c r="K79" i="13"/>
  <c r="I79" i="13"/>
  <c r="O76" i="13"/>
  <c r="M76" i="13"/>
  <c r="K76" i="13"/>
  <c r="I76" i="13"/>
  <c r="O73" i="13"/>
  <c r="M73" i="13"/>
  <c r="K73" i="13"/>
  <c r="I73" i="13"/>
  <c r="O70" i="13"/>
  <c r="M70" i="13"/>
  <c r="K70" i="13"/>
  <c r="I70" i="13"/>
  <c r="O67" i="13"/>
  <c r="M67" i="13"/>
  <c r="K67" i="13"/>
  <c r="I67" i="13"/>
  <c r="O64" i="13"/>
  <c r="M64" i="13"/>
  <c r="K64" i="13"/>
  <c r="I64" i="13"/>
  <c r="O61" i="13"/>
  <c r="M61" i="13"/>
  <c r="K61" i="13"/>
  <c r="I61" i="13"/>
  <c r="O58" i="13"/>
  <c r="M58" i="13"/>
  <c r="K58" i="13"/>
  <c r="I58" i="13"/>
  <c r="O55" i="13"/>
  <c r="M55" i="13"/>
  <c r="K55" i="13"/>
  <c r="I55" i="13"/>
  <c r="O52" i="13"/>
  <c r="AQ48" i="13" s="1" a="1"/>
  <c r="AQ48" i="13" s="1"/>
  <c r="M52" i="13"/>
  <c r="K52" i="13"/>
  <c r="I52" i="13"/>
  <c r="O49" i="13"/>
  <c r="M49" i="13"/>
  <c r="K49" i="13"/>
  <c r="I49" i="13"/>
  <c r="O47" i="13"/>
  <c r="M47" i="13"/>
  <c r="AO48" i="13" s="1" a="1"/>
  <c r="AO48" i="13" s="1"/>
  <c r="K47" i="13"/>
  <c r="AM48" i="13" s="1" a="1"/>
  <c r="AM48" i="13" s="1"/>
  <c r="I47" i="13"/>
  <c r="AH48" i="13" a="1"/>
  <c r="AH48" i="13" s="1"/>
  <c r="AI48" i="13" a="1"/>
  <c r="AI48" i="13" s="1"/>
  <c r="AJ48" i="13" a="1"/>
  <c r="AJ48" i="13" s="1"/>
  <c r="AL48" i="13" a="1"/>
  <c r="AL48" i="13" s="1"/>
  <c r="AN48" i="13" a="1"/>
  <c r="AN48" i="13" s="1"/>
  <c r="AP48" i="13" a="1"/>
  <c r="AP48" i="13" s="1"/>
  <c r="AG48" i="13" a="1"/>
  <c r="AG48" i="13" s="1"/>
  <c r="AH48" i="12" a="1"/>
  <c r="AH48" i="12" s="1"/>
  <c r="AI48" i="12" a="1"/>
  <c r="AI48" i="12" s="1"/>
  <c r="AJ48" i="12" a="1"/>
  <c r="AJ48" i="12" s="1"/>
  <c r="AL48" i="12" a="1"/>
  <c r="AL48" i="12" s="1"/>
  <c r="AN48" i="12" a="1"/>
  <c r="AN48" i="12" s="1"/>
  <c r="AP48" i="12" a="1"/>
  <c r="AP48" i="12" s="1"/>
  <c r="AQ48" i="12" a="1"/>
  <c r="AQ48" i="12" s="1"/>
  <c r="AG48" i="12" a="1"/>
  <c r="AG48" i="12" s="1"/>
  <c r="E43" i="12" s="1"/>
  <c r="O395" i="12"/>
  <c r="M395" i="12"/>
  <c r="K395" i="12"/>
  <c r="I395" i="12"/>
  <c r="O392" i="12"/>
  <c r="M392" i="12"/>
  <c r="K392" i="12"/>
  <c r="I392" i="12"/>
  <c r="O389" i="12"/>
  <c r="M389" i="12"/>
  <c r="K389" i="12"/>
  <c r="I389" i="12"/>
  <c r="O386" i="12"/>
  <c r="M386" i="12"/>
  <c r="K386" i="12"/>
  <c r="I386" i="12"/>
  <c r="O383" i="12"/>
  <c r="M383" i="12"/>
  <c r="K383" i="12"/>
  <c r="I383" i="12"/>
  <c r="O378" i="12"/>
  <c r="M378" i="12"/>
  <c r="K378" i="12"/>
  <c r="I378" i="12"/>
  <c r="O375" i="12"/>
  <c r="M375" i="12"/>
  <c r="K375" i="12"/>
  <c r="I375" i="12"/>
  <c r="O371" i="12"/>
  <c r="M371" i="12"/>
  <c r="K371" i="12"/>
  <c r="I371" i="12"/>
  <c r="O364" i="12"/>
  <c r="M364" i="12"/>
  <c r="K364" i="12"/>
  <c r="I364" i="12"/>
  <c r="O361" i="12"/>
  <c r="M361" i="12"/>
  <c r="K361" i="12"/>
  <c r="I361" i="12"/>
  <c r="O358" i="12"/>
  <c r="M358" i="12"/>
  <c r="K358" i="12"/>
  <c r="I358" i="12"/>
  <c r="O354" i="12"/>
  <c r="M354" i="12"/>
  <c r="K354" i="12"/>
  <c r="I354" i="12"/>
  <c r="O351" i="12"/>
  <c r="M351" i="12"/>
  <c r="K351" i="12"/>
  <c r="I351" i="12"/>
  <c r="O347" i="12"/>
  <c r="M347" i="12"/>
  <c r="K347" i="12"/>
  <c r="I347" i="12"/>
  <c r="O344" i="12"/>
  <c r="M344" i="12"/>
  <c r="K344" i="12"/>
  <c r="I344" i="12"/>
  <c r="O341" i="12"/>
  <c r="M341" i="12"/>
  <c r="K341" i="12"/>
  <c r="I341" i="12"/>
  <c r="O338" i="12"/>
  <c r="M338" i="12"/>
  <c r="K338" i="12"/>
  <c r="I338" i="12"/>
  <c r="O336" i="12"/>
  <c r="M336" i="12"/>
  <c r="K336" i="12"/>
  <c r="I336" i="12"/>
  <c r="O332" i="12"/>
  <c r="M332" i="12"/>
  <c r="K332" i="12"/>
  <c r="I332" i="12"/>
  <c r="O328" i="12"/>
  <c r="M328" i="12"/>
  <c r="K328" i="12"/>
  <c r="I328" i="12"/>
  <c r="O325" i="12"/>
  <c r="M325" i="12"/>
  <c r="K325" i="12"/>
  <c r="I325" i="12"/>
  <c r="O322" i="12"/>
  <c r="M322" i="12"/>
  <c r="K322" i="12"/>
  <c r="I322" i="12"/>
  <c r="O319" i="12"/>
  <c r="M319" i="12"/>
  <c r="K319" i="12"/>
  <c r="I319" i="12"/>
  <c r="O316" i="12"/>
  <c r="M316" i="12"/>
  <c r="K316" i="12"/>
  <c r="I316" i="12"/>
  <c r="O313" i="12"/>
  <c r="M313" i="12"/>
  <c r="K313" i="12"/>
  <c r="I313" i="12"/>
  <c r="O310" i="12"/>
  <c r="M310" i="12"/>
  <c r="K310" i="12"/>
  <c r="I310" i="12"/>
  <c r="O307" i="12"/>
  <c r="M307" i="12"/>
  <c r="K307" i="12"/>
  <c r="I307" i="12"/>
  <c r="O304" i="12"/>
  <c r="M304" i="12"/>
  <c r="K304" i="12"/>
  <c r="I304" i="12"/>
  <c r="O301" i="12"/>
  <c r="M301" i="12"/>
  <c r="K301" i="12"/>
  <c r="I301" i="12"/>
  <c r="O298" i="12"/>
  <c r="M298" i="12"/>
  <c r="K298" i="12"/>
  <c r="I298" i="12"/>
  <c r="O295" i="12"/>
  <c r="M295" i="12"/>
  <c r="K295" i="12"/>
  <c r="I295" i="12"/>
  <c r="O291" i="12"/>
  <c r="M291" i="12"/>
  <c r="K291" i="12"/>
  <c r="I291" i="12"/>
  <c r="O288" i="12"/>
  <c r="M288" i="12"/>
  <c r="K288" i="12"/>
  <c r="I288" i="12"/>
  <c r="O285" i="12"/>
  <c r="M285" i="12"/>
  <c r="K285" i="12"/>
  <c r="I285" i="12"/>
  <c r="O282" i="12"/>
  <c r="M282" i="12"/>
  <c r="K282" i="12"/>
  <c r="I282" i="12"/>
  <c r="O278" i="12"/>
  <c r="M278" i="12"/>
  <c r="K278" i="12"/>
  <c r="I278" i="12"/>
  <c r="O274" i="12"/>
  <c r="M274" i="12"/>
  <c r="K274" i="12"/>
  <c r="I274" i="12"/>
  <c r="O271" i="12"/>
  <c r="M271" i="12"/>
  <c r="K271" i="12"/>
  <c r="I271" i="12"/>
  <c r="O268" i="12"/>
  <c r="M268" i="12"/>
  <c r="K268" i="12"/>
  <c r="I268" i="12"/>
  <c r="O263" i="12"/>
  <c r="M263" i="12"/>
  <c r="K263" i="12"/>
  <c r="I263" i="12"/>
  <c r="O260" i="12"/>
  <c r="M260" i="12"/>
  <c r="K260" i="12"/>
  <c r="I260" i="12"/>
  <c r="O251" i="12"/>
  <c r="M251" i="12"/>
  <c r="K251" i="12"/>
  <c r="I251" i="12"/>
  <c r="O248" i="12"/>
  <c r="M248" i="12"/>
  <c r="K248" i="12"/>
  <c r="I248" i="12"/>
  <c r="O245" i="12"/>
  <c r="M245" i="12"/>
  <c r="K245" i="12"/>
  <c r="I245" i="12"/>
  <c r="O242" i="12"/>
  <c r="M242" i="12"/>
  <c r="K242" i="12"/>
  <c r="I242" i="12"/>
  <c r="O239" i="12"/>
  <c r="M239" i="12"/>
  <c r="K239" i="12"/>
  <c r="I239" i="12"/>
  <c r="O164" i="12"/>
  <c r="M164" i="12"/>
  <c r="K164" i="12"/>
  <c r="I164" i="12"/>
  <c r="O159" i="12"/>
  <c r="M159" i="12"/>
  <c r="K159" i="12"/>
  <c r="I159" i="12"/>
  <c r="O156" i="12"/>
  <c r="M156" i="12"/>
  <c r="K156" i="12"/>
  <c r="I156" i="12"/>
  <c r="O153" i="12"/>
  <c r="M153" i="12"/>
  <c r="K153" i="12"/>
  <c r="I153" i="12"/>
  <c r="O149" i="12"/>
  <c r="M149" i="12"/>
  <c r="K149" i="12"/>
  <c r="I149" i="12"/>
  <c r="O145" i="12"/>
  <c r="M145" i="12"/>
  <c r="K145" i="12"/>
  <c r="I145" i="12"/>
  <c r="O142" i="12"/>
  <c r="M142" i="12"/>
  <c r="K142" i="12"/>
  <c r="I142" i="12"/>
  <c r="O139" i="12"/>
  <c r="M139" i="12"/>
  <c r="K139" i="12"/>
  <c r="I139" i="12"/>
  <c r="O133" i="12"/>
  <c r="M133" i="12"/>
  <c r="K133" i="12"/>
  <c r="I133" i="12"/>
  <c r="O131" i="12"/>
  <c r="M131" i="12"/>
  <c r="K131" i="12"/>
  <c r="I131" i="12"/>
  <c r="O127" i="12"/>
  <c r="M127" i="12"/>
  <c r="K127" i="12"/>
  <c r="I127" i="12"/>
  <c r="O124" i="12"/>
  <c r="M124" i="12"/>
  <c r="K124" i="12"/>
  <c r="I124" i="12"/>
  <c r="O121" i="12"/>
  <c r="M121" i="12"/>
  <c r="K121" i="12"/>
  <c r="I121" i="12"/>
  <c r="O118" i="12"/>
  <c r="M118" i="12"/>
  <c r="K118" i="12"/>
  <c r="I118" i="12"/>
  <c r="O116" i="12"/>
  <c r="M116" i="12"/>
  <c r="K116" i="12"/>
  <c r="I116" i="12"/>
  <c r="O113" i="12"/>
  <c r="M113" i="12"/>
  <c r="K113" i="12"/>
  <c r="I113" i="12"/>
  <c r="O109" i="12"/>
  <c r="M109" i="12"/>
  <c r="K109" i="12"/>
  <c r="I109" i="12"/>
  <c r="O106" i="12"/>
  <c r="M106" i="12"/>
  <c r="K106" i="12"/>
  <c r="I106" i="12"/>
  <c r="O103" i="12"/>
  <c r="M103" i="12"/>
  <c r="K103" i="12"/>
  <c r="I103" i="12"/>
  <c r="O100" i="12"/>
  <c r="M100" i="12"/>
  <c r="K100" i="12"/>
  <c r="I100" i="12"/>
  <c r="O97" i="12"/>
  <c r="M97" i="12"/>
  <c r="K97" i="12"/>
  <c r="I97" i="12"/>
  <c r="O94" i="12"/>
  <c r="M94" i="12"/>
  <c r="K94" i="12"/>
  <c r="I94" i="12"/>
  <c r="O91" i="12"/>
  <c r="M91" i="12"/>
  <c r="K91" i="12"/>
  <c r="I91" i="12"/>
  <c r="O88" i="12"/>
  <c r="M88" i="12"/>
  <c r="K88" i="12"/>
  <c r="I88" i="12"/>
  <c r="O85" i="12"/>
  <c r="M85" i="12"/>
  <c r="K85" i="12"/>
  <c r="I85" i="12"/>
  <c r="O82" i="12"/>
  <c r="M82" i="12"/>
  <c r="K82" i="12"/>
  <c r="I82" i="12"/>
  <c r="O79" i="12"/>
  <c r="M79" i="12"/>
  <c r="K79" i="12"/>
  <c r="I79" i="12"/>
  <c r="O76" i="12"/>
  <c r="M76" i="12"/>
  <c r="K76" i="12"/>
  <c r="I76" i="12"/>
  <c r="O73" i="12"/>
  <c r="M73" i="12"/>
  <c r="K73" i="12"/>
  <c r="I73" i="12"/>
  <c r="O70" i="12"/>
  <c r="M70" i="12"/>
  <c r="K70" i="12"/>
  <c r="I70" i="12"/>
  <c r="O67" i="12"/>
  <c r="M67" i="12"/>
  <c r="K67" i="12"/>
  <c r="I67" i="12"/>
  <c r="O64" i="12"/>
  <c r="M64" i="12"/>
  <c r="K64" i="12"/>
  <c r="I64" i="12"/>
  <c r="O61" i="12"/>
  <c r="M61" i="12"/>
  <c r="K61" i="12"/>
  <c r="I61" i="12"/>
  <c r="O58" i="12"/>
  <c r="M58" i="12"/>
  <c r="K58" i="12"/>
  <c r="I58" i="12"/>
  <c r="O55" i="12"/>
  <c r="M55" i="12"/>
  <c r="K55" i="12"/>
  <c r="I55" i="12"/>
  <c r="O52" i="12"/>
  <c r="M52" i="12"/>
  <c r="K52" i="12"/>
  <c r="I52" i="12"/>
  <c r="O49" i="12"/>
  <c r="M49" i="12"/>
  <c r="K49" i="12"/>
  <c r="I49" i="12"/>
  <c r="O47" i="12"/>
  <c r="M47" i="12"/>
  <c r="K47" i="12"/>
  <c r="I47" i="12"/>
  <c r="AO48" i="12" l="1" a="1"/>
  <c r="AO48" i="12" s="1"/>
  <c r="AM48" i="12" a="1"/>
  <c r="AM48" i="12" s="1"/>
  <c r="AK48" i="12" a="1"/>
  <c r="AK48" i="12" s="1"/>
  <c r="AK48" i="13" a="1"/>
  <c r="AK48" i="13" s="1"/>
  <c r="AH50" i="12" l="1" a="1"/>
  <c r="AH50" i="12" s="1"/>
  <c r="F44" i="12" s="1"/>
  <c r="AI50" i="12" a="1"/>
  <c r="AI50" i="12" s="1"/>
  <c r="G44" i="12" s="1"/>
  <c r="AJ50" i="12" a="1"/>
  <c r="AJ50" i="12" s="1"/>
  <c r="H44" i="12" s="1"/>
  <c r="AL50" i="12" a="1"/>
  <c r="AL50" i="12" s="1"/>
  <c r="J44" i="12" s="1"/>
  <c r="AN50" i="12" a="1"/>
  <c r="AN50" i="12" s="1"/>
  <c r="L44" i="12" s="1"/>
  <c r="AP50" i="12" a="1"/>
  <c r="AP50" i="12" s="1"/>
  <c r="N44" i="12" s="1"/>
  <c r="AG50" i="12" a="1"/>
  <c r="AG50" i="12" s="1"/>
  <c r="E44" i="12" s="1"/>
  <c r="N43" i="14" l="1"/>
  <c r="AH50" i="14" a="1"/>
  <c r="AH50" i="14" s="1"/>
  <c r="AI50" i="14" a="1"/>
  <c r="AI50" i="14" s="1"/>
  <c r="AJ50" i="14" a="1"/>
  <c r="AJ50" i="14" s="1"/>
  <c r="AL50" i="14" a="1"/>
  <c r="AL50" i="14" s="1"/>
  <c r="AN50" i="14" a="1"/>
  <c r="AN50" i="14" s="1"/>
  <c r="AP50" i="14" a="1"/>
  <c r="AP50" i="14" s="1"/>
  <c r="AG50" i="14" a="1"/>
  <c r="AG50" i="14" s="1"/>
  <c r="AH50" i="13" a="1"/>
  <c r="AH50" i="13" s="1"/>
  <c r="AI50" i="13" a="1"/>
  <c r="AI50" i="13" s="1"/>
  <c r="AJ50" i="13" a="1"/>
  <c r="AJ50" i="13" s="1"/>
  <c r="AL50" i="13" a="1"/>
  <c r="AL50" i="13" s="1"/>
  <c r="AN50" i="13" a="1"/>
  <c r="AN50" i="13" s="1"/>
  <c r="AP50" i="13" a="1"/>
  <c r="AP50" i="13" s="1"/>
  <c r="AG50" i="13" a="1"/>
  <c r="AG50" i="13" s="1"/>
  <c r="AH51" i="12"/>
  <c r="AI51" i="12"/>
  <c r="AJ51" i="12"/>
  <c r="AL51" i="12"/>
  <c r="AN51" i="12"/>
  <c r="AP51" i="12"/>
  <c r="AG51" i="12"/>
  <c r="AN49" i="14" l="1"/>
  <c r="L43" i="14"/>
  <c r="AL49" i="14"/>
  <c r="J43" i="14"/>
  <c r="AJ49" i="14"/>
  <c r="H43" i="14"/>
  <c r="AI49" i="14"/>
  <c r="G43" i="14"/>
  <c r="AH49" i="14"/>
  <c r="F43" i="14"/>
  <c r="AJ49" i="13"/>
  <c r="H43" i="13"/>
  <c r="AP49" i="13"/>
  <c r="N43" i="13"/>
  <c r="AI49" i="13"/>
  <c r="G43" i="13"/>
  <c r="AH49" i="13"/>
  <c r="F43" i="13"/>
  <c r="AL49" i="13"/>
  <c r="J43" i="13"/>
  <c r="AL49" i="12"/>
  <c r="J43" i="12"/>
  <c r="AH49" i="12"/>
  <c r="F43" i="12"/>
  <c r="AP49" i="12"/>
  <c r="N43" i="12"/>
  <c r="AN49" i="13"/>
  <c r="L43" i="13"/>
  <c r="AN49" i="12"/>
  <c r="L43" i="12"/>
  <c r="AJ49" i="12"/>
  <c r="H43" i="12"/>
  <c r="AP51" i="14"/>
  <c r="N44" i="14"/>
  <c r="AN51" i="14"/>
  <c r="L44" i="14"/>
  <c r="AL51" i="14"/>
  <c r="J44" i="14"/>
  <c r="AJ51" i="14"/>
  <c r="H44" i="14"/>
  <c r="AI51" i="14"/>
  <c r="G44" i="14"/>
  <c r="AH51" i="14"/>
  <c r="F44" i="14"/>
  <c r="AI51" i="13"/>
  <c r="G44" i="13"/>
  <c r="AJ51" i="13"/>
  <c r="H44" i="13"/>
  <c r="AH51" i="13"/>
  <c r="F44" i="13"/>
  <c r="AN51" i="13"/>
  <c r="L44" i="13"/>
  <c r="AP51" i="13"/>
  <c r="N44" i="13"/>
  <c r="AL51" i="13"/>
  <c r="J44" i="13"/>
  <c r="AG49" i="14"/>
  <c r="E43" i="14"/>
  <c r="AG51" i="14"/>
  <c r="E44" i="14"/>
  <c r="AG51" i="13"/>
  <c r="E44" i="13"/>
  <c r="AG49" i="13"/>
  <c r="E43" i="13"/>
  <c r="AI49" i="12"/>
  <c r="G43" i="12"/>
  <c r="AG49" i="12"/>
  <c r="AP49" i="14"/>
  <c r="AX51" i="14"/>
  <c r="D37" i="14" s="1"/>
  <c r="AX52" i="14"/>
  <c r="D38" i="14" s="1"/>
  <c r="AX53" i="14"/>
  <c r="D39" i="14" s="1"/>
  <c r="AX54" i="14"/>
  <c r="D40" i="14" s="1"/>
  <c r="AX55" i="14"/>
  <c r="D41" i="14" s="1"/>
  <c r="AX50" i="14"/>
  <c r="D36" i="14" s="1"/>
  <c r="AX51" i="13"/>
  <c r="D37" i="13" s="1"/>
  <c r="AX52" i="13"/>
  <c r="D38" i="13" s="1"/>
  <c r="AX53" i="13"/>
  <c r="D39" i="13" s="1"/>
  <c r="AX54" i="13"/>
  <c r="D40" i="13" s="1"/>
  <c r="AX55" i="13"/>
  <c r="D41" i="13" s="1"/>
  <c r="AX50" i="13"/>
  <c r="D36" i="13" s="1"/>
  <c r="AW51" i="12"/>
  <c r="D37" i="12" s="1"/>
  <c r="AW52" i="12"/>
  <c r="D38" i="12" s="1"/>
  <c r="AW53" i="12"/>
  <c r="D39" i="12" s="1"/>
  <c r="AW54" i="12"/>
  <c r="D40" i="12" s="1"/>
  <c r="AW55" i="12"/>
  <c r="D41" i="12" s="1"/>
  <c r="AW50" i="12"/>
  <c r="D36" i="12" s="1"/>
  <c r="AD46" i="12" a="1"/>
  <c r="AD46" i="12" s="1"/>
  <c r="AD46" i="14" a="1"/>
  <c r="AD46" i="14" s="1"/>
  <c r="AC46" i="14" a="1"/>
  <c r="AC46" i="14" s="1"/>
  <c r="AD46" i="13" a="1"/>
  <c r="AD46" i="13" s="1"/>
  <c r="AC46" i="13" a="1"/>
  <c r="AC46" i="13" s="1"/>
  <c r="AC46" i="12" a="1"/>
  <c r="AC46" i="12" s="1"/>
  <c r="AM50" i="12" l="1" a="1"/>
  <c r="AM50" i="12" s="1"/>
  <c r="K44" i="12" s="1"/>
  <c r="AQ50" i="12" a="1"/>
  <c r="AQ50" i="12" s="1"/>
  <c r="AO50" i="12" a="1"/>
  <c r="AO50" i="12" s="1"/>
  <c r="M44" i="12" s="1"/>
  <c r="AK50" i="12" a="1"/>
  <c r="AK50" i="12" s="1"/>
  <c r="AQ50" i="14" a="1"/>
  <c r="AQ50" i="14" s="1"/>
  <c r="O43" i="14"/>
  <c r="AO50" i="14" a="1"/>
  <c r="AO50" i="14" s="1"/>
  <c r="M43" i="14"/>
  <c r="AM50" i="14" a="1"/>
  <c r="AM50" i="14" s="1"/>
  <c r="K43" i="14"/>
  <c r="AK50" i="14" a="1"/>
  <c r="AK50" i="14" s="1"/>
  <c r="I43" i="14"/>
  <c r="AQ50" i="13" a="1"/>
  <c r="AQ50" i="13" s="1"/>
  <c r="O43" i="13"/>
  <c r="AK50" i="13" a="1"/>
  <c r="AK50" i="13" s="1"/>
  <c r="I43" i="13"/>
  <c r="K43" i="13"/>
  <c r="AM50" i="13" a="1"/>
  <c r="AM50" i="13" s="1"/>
  <c r="AO50" i="13" a="1"/>
  <c r="AO50" i="13" s="1"/>
  <c r="M43" i="13"/>
  <c r="K43" i="12"/>
  <c r="I43" i="12"/>
  <c r="O43" i="12"/>
  <c r="AM51" i="12" l="1"/>
  <c r="AK51" i="14"/>
  <c r="I44" i="14"/>
  <c r="AM51" i="14"/>
  <c r="K44" i="14"/>
  <c r="AO51" i="14"/>
  <c r="M44" i="14"/>
  <c r="AQ51" i="14"/>
  <c r="O44" i="14"/>
  <c r="AQ51" i="13"/>
  <c r="O44" i="13"/>
  <c r="AM51" i="13"/>
  <c r="K44" i="13"/>
  <c r="AO51" i="13"/>
  <c r="M44" i="13"/>
  <c r="AK51" i="13"/>
  <c r="I44" i="13"/>
  <c r="AK51" i="12"/>
  <c r="I44" i="12"/>
  <c r="AQ51" i="12"/>
  <c r="O44" i="12"/>
  <c r="AQ49" i="13"/>
  <c r="AM49" i="13"/>
  <c r="AK49" i="13"/>
  <c r="AO49" i="13"/>
  <c r="AQ49" i="14"/>
  <c r="AO49" i="14"/>
  <c r="AM49" i="14"/>
  <c r="AK49" i="14"/>
  <c r="AM49" i="12"/>
  <c r="AK49" i="12"/>
  <c r="AQ49" i="12"/>
  <c r="AO51" i="12"/>
  <c r="M43" i="12"/>
  <c r="AO4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<sst xmlns="http://schemas.openxmlformats.org/spreadsheetml/2006/main" count="18203" uniqueCount="5013">
  <si>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</si>
  <si>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</si>
  <si>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</si>
  <si>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</si>
  <si>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</si>
  <si>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</si>
  <si>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</si>
  <si>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</si>
  <si>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</si>
  <si>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</si>
  <si>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</si>
  <si>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</si>
  <si>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</si>
  <si>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</si>
  <si>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</si>
  <si>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</si>
  <si>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</si>
  <si>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</si>
  <si>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</si>
  <si>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</si>
  <si>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</si>
  <si>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</si>
  <si>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</si>
  <si>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</si>
  <si>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</si>
  <si>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</si>
  <si>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</si>
  <si>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</si>
  <si>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</si>
  <si>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</si>
  <si>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</si>
  <si>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</si>
  <si>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</si>
  <si>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</si>
  <si>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</si>
  <si>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</si>
  <si>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</si>
  <si>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</si>
  <si>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</si>
  <si>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</si>
  <si>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</si>
  <si>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</si>
  <si>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</si>
  <si>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</si>
  <si>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</si>
  <si>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</si>
  <si>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</si>
  <si>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</si>
  <si>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</si>
  <si>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</si>
  <si>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</si>
  <si>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</si>
  <si>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</si>
  <si>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</si>
  <si>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</si>
  <si>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</si>
  <si>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</si>
  <si>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</si>
  <si>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</si>
  <si>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</si>
  <si>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</si>
  <si>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</si>
  <si>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</si>
  <si>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</si>
  <si>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</si>
  <si>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</si>
  <si>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</si>
  <si>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</si>
  <si>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</si>
  <si>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</si>
  <si>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</si>
  <si>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</si>
  <si>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</si>
  <si>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</si>
  <si>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</si>
  <si>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</si>
  <si>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</si>
  <si>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</si>
  <si>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</si>
  <si>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</si>
  <si>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</si>
  <si>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</si>
  <si>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</si>
  <si>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</si>
  <si>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</si>
  <si>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</si>
  <si>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</si>
  <si>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</si>
  <si>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</si>
  <si>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</si>
  <si>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</si>
  <si>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</si>
  <si>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</si>
  <si>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</si>
  <si>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</si>
  <si>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</si>
  <si>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</si>
  <si>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</si>
  <si>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</si>
  <si>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</si>
  <si>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</si>
  <si>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</si>
  <si>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</si>
  <si>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</si>
  <si>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</si>
  <si>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</si>
  <si>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</si>
  <si>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</si>
  <si>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</si>
  <si>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</si>
  <si>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</si>
  <si>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</si>
  <si>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</si>
  <si>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</si>
  <si>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</si>
  <si>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</si>
  <si>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</si>
  <si>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</si>
  <si>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</si>
  <si>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</si>
  <si>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</si>
  <si>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</si>
  <si>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</si>
  <si>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</si>
  <si>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</si>
  <si>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</si>
  <si>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</si>
  <si>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</si>
  <si>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</si>
  <si>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</si>
  <si>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</si>
  <si>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</si>
  <si>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</si>
  <si>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</si>
  <si>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</si>
  <si>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</si>
  <si>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</si>
  <si>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</si>
  <si>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</si>
  <si>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</si>
  <si>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</si>
  <si>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</si>
  <si>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</si>
  <si>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</si>
  <si>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</si>
  <si>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</si>
  <si>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</si>
  <si>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</si>
  <si>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</si>
  <si>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</si>
  <si>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</si>
  <si>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</si>
  <si>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</si>
  <si>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</si>
  <si>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</si>
  <si>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</si>
  <si>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</si>
  <si>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</si>
  <si>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</si>
  <si>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</si>
  <si>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</si>
  <si>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</si>
  <si>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</si>
  <si>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</si>
  <si>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</si>
  <si>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</si>
  <si>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</si>
  <si>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</si>
  <si>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</si>
  <si>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</si>
  <si>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</si>
  <si>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</si>
  <si>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</si>
  <si>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</si>
  <si>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</si>
  <si>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</si>
  <si>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</si>
  <si>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</si>
  <si>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</si>
  <si>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</si>
  <si>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</si>
  <si>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</si>
  <si>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</si>
  <si>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</si>
  <si>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</si>
  <si>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</si>
  <si>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</si>
  <si>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</si>
  <si>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</si>
  <si>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</si>
  <si>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</si>
  <si>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</si>
  <si>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</si>
  <si>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</si>
  <si>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</si>
  <si>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</si>
  <si>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</si>
  <si>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</si>
  <si>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</si>
  <si>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</si>
  <si>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</si>
  <si>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</si>
  <si>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</si>
  <si>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</si>
  <si>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</si>
  <si>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</si>
  <si>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</si>
  <si>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</si>
  <si>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</si>
  <si>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</si>
  <si>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</si>
  <si>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</si>
  <si>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</si>
  <si>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</si>
  <si>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</si>
  <si>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</si>
  <si>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</si>
  <si>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</si>
  <si>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</si>
  <si>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</si>
  <si>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</si>
  <si>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</si>
  <si>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</si>
  <si>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</si>
  <si>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</si>
  <si>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</si>
  <si>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</si>
  <si>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</si>
  <si>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</si>
  <si>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</si>
  <si>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</si>
  <si>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</si>
  <si>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</si>
  <si>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</si>
  <si>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</si>
  <si>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</si>
  <si>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</si>
  <si>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</si>
  <si>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</si>
  <si>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</si>
  <si>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</si>
  <si>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</si>
  <si>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</si>
  <si>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</si>
  <si>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</si>
  <si>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</si>
  <si>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</si>
  <si>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</si>
  <si>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</si>
  <si>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</si>
  <si>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</si>
  <si>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</si>
  <si>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</si>
  <si>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</si>
  <si>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</si>
  <si>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</si>
  <si>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</si>
  <si>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</si>
  <si>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</si>
  <si>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</si>
  <si>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</si>
  <si>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</si>
  <si>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</si>
  <si>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</si>
  <si>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</si>
  <si>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</si>
  <si>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</si>
  <si>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</si>
  <si>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</si>
  <si>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</si>
  <si>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</si>
  <si>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</si>
  <si>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</si>
  <si>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</si>
  <si>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</si>
  <si>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</si>
  <si>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</si>
  <si>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</si>
  <si>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</si>
  <si>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</si>
  <si>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</si>
  <si>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</si>
  <si>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</si>
  <si>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</si>
  <si>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</si>
  <si>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</si>
  <si>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</si>
  <si>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</si>
  <si>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</si>
  <si>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</si>
  <si>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</si>
  <si>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</si>
  <si>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</si>
  <si>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</si>
  <si>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</si>
  <si>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</si>
  <si>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</si>
  <si>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</si>
  <si>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</si>
  <si>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</si>
  <si>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</si>
  <si>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</si>
  <si>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</si>
  <si>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</si>
  <si>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</si>
  <si>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</si>
  <si>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</si>
  <si>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</si>
  <si>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</si>
  <si>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</si>
  <si>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</si>
  <si>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</si>
  <si>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</si>
  <si>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</si>
  <si>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</si>
  <si>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</si>
  <si>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</si>
  <si>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</si>
  <si>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</si>
  <si>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</si>
  <si>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</si>
  <si>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</si>
  <si>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</si>
  <si>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</si>
  <si>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</si>
  <si>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</si>
  <si>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</si>
  <si>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</si>
  <si>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</si>
  <si>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</si>
  <si>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</si>
  <si>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</si>
  <si>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</si>
  <si>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</si>
  <si>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</si>
  <si>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</si>
  <si>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</si>
  <si>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</si>
  <si>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</si>
  <si>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</si>
  <si>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</si>
  <si>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</si>
  <si>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</si>
  <si>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</si>
  <si>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</si>
  <si>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</si>
  <si>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</si>
  <si>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</si>
  <si>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</si>
  <si>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</si>
  <si>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</si>
  <si>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</si>
  <si>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</si>
  <si>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</si>
  <si>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</si>
  <si>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</si>
  <si>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</si>
  <si>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</si>
  <si>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</si>
  <si>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</si>
  <si>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</si>
  <si>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</si>
  <si>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</si>
  <si>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</si>
  <si>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</si>
  <si>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</si>
  <si>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</si>
  <si>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</si>
  <si>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</si>
  <si>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</si>
  <si>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</si>
  <si>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</si>
  <si>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</si>
  <si>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</si>
  <si>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</si>
  <si>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</si>
  <si>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</si>
  <si>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</si>
  <si>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</si>
  <si>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</si>
  <si>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</si>
  <si>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</si>
  <si>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</si>
  <si>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</si>
  <si>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</si>
  <si>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</si>
  <si>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</si>
  <si>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</si>
  <si>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</si>
  <si>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</si>
  <si>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</si>
  <si>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</si>
  <si>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</si>
  <si>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</si>
  <si>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</si>
  <si>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</si>
  <si>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</si>
  <si>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</si>
  <si>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</si>
  <si>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</si>
  <si>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</si>
  <si>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</si>
  <si>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</si>
  <si>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</si>
  <si>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</si>
  <si>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</si>
  <si>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</si>
  <si>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</si>
  <si>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</si>
  <si>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</si>
  <si>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</si>
  <si>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</si>
  <si>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</si>
  <si>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</si>
  <si>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</si>
  <si>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</si>
  <si>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</si>
  <si>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</si>
  <si>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</si>
  <si>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</si>
  <si>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</si>
  <si>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</si>
  <si>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</si>
  <si>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</si>
  <si>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</si>
  <si>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</si>
  <si>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</si>
  <si>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</si>
  <si>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</si>
  <si>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</si>
  <si>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</si>
  <si>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</si>
  <si>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</si>
  <si>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</si>
  <si>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</si>
  <si>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</si>
  <si>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</si>
  <si>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</si>
  <si>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</si>
  <si>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</si>
  <si>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</si>
  <si>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</si>
  <si>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</si>
  <si>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</si>
  <si>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</si>
  <si>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</si>
  <si>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</si>
  <si>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</si>
  <si>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</si>
  <si>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</si>
  <si>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</si>
  <si>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</si>
  <si>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</si>
  <si>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</si>
  <si>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</si>
  <si>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</si>
  <si>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</si>
  <si>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</si>
  <si>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</si>
  <si>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</si>
  <si>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</si>
  <si>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</si>
  <si>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</si>
  <si>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</si>
  <si>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</si>
  <si>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</si>
  <si>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</si>
  <si>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</si>
  <si>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</si>
  <si>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</si>
  <si>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</si>
  <si>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</si>
  <si>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</si>
  <si>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</si>
  <si>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</si>
  <si>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</si>
  <si>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</si>
  <si>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</si>
  <si>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</si>
  <si>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</si>
  <si>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</si>
  <si>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</si>
  <si>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</si>
  <si>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</si>
  <si>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</si>
  <si>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</si>
  <si>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</si>
  <si>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</si>
  <si>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</si>
  <si>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</si>
  <si>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</si>
  <si>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</si>
  <si>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</si>
  <si>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</si>
  <si>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</si>
  <si>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</si>
  <si>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</si>
  <si>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</si>
  <si>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</si>
  <si>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</si>
  <si>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</si>
  <si>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</si>
  <si>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</si>
  <si>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</si>
  <si>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</si>
  <si>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</si>
  <si>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</si>
  <si>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</si>
  <si>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</si>
  <si>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</si>
  <si>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</si>
  <si>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</si>
  <si>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</si>
  <si>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</si>
  <si>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</si>
  <si>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</si>
  <si>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</si>
  <si>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</si>
  <si>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</si>
  <si>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</si>
  <si>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</si>
  <si>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</si>
  <si>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</si>
  <si>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</si>
  <si>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</si>
  <si>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</si>
  <si>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</si>
  <si>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</si>
  <si>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</si>
  <si>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</si>
  <si>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</si>
  <si>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</si>
  <si>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</si>
  <si>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</si>
  <si>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</si>
  <si>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</si>
  <si>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</si>
  <si>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</si>
  <si>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</si>
  <si>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</si>
  <si>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</si>
  <si>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</si>
  <si>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</si>
  <si>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</si>
  <si>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</si>
  <si>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</si>
  <si>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</si>
  <si>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</si>
  <si>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</si>
  <si>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</si>
  <si>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</si>
  <si>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</si>
  <si>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</si>
  <si>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</si>
  <si>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</si>
  <si>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</si>
  <si>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</si>
  <si>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</si>
  <si>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</si>
  <si>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</si>
  <si>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</si>
  <si>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</si>
  <si>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</si>
  <si>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</si>
  <si>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</si>
  <si>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</si>
  <si>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</si>
  <si>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</si>
  <si>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</si>
  <si>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</si>
  <si>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</si>
  <si>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</si>
  <si>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</si>
  <si>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</si>
  <si>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</si>
  <si>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</si>
  <si>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</si>
  <si>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</si>
  <si>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</si>
  <si>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</si>
  <si>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</si>
  <si>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</si>
  <si>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</si>
  <si>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</si>
  <si>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</si>
  <si>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</si>
  <si>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</si>
  <si>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</si>
  <si>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</si>
  <si>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</si>
  <si>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</si>
  <si>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</si>
  <si>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</si>
  <si>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</si>
  <si>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</si>
  <si>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</si>
  <si>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</si>
  <si>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</si>
  <si>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</si>
  <si>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</si>
  <si>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</si>
  <si>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</si>
  <si>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</si>
  <si>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</si>
  <si>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</si>
  <si>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</si>
  <si>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</si>
  <si>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</si>
  <si>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</si>
  <si>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</si>
  <si>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</si>
  <si>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</si>
  <si>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</si>
  <si>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</si>
  <si>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</si>
  <si>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</si>
  <si>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</si>
  <si>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</si>
  <si>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</si>
  <si>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</si>
  <si>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</si>
  <si>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</si>
  <si>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</si>
  <si>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</si>
  <si>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</si>
  <si>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</si>
  <si>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</si>
  <si>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</si>
  <si>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</si>
  <si>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</si>
  <si>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</si>
  <si>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</si>
  <si>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</si>
  <si>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</si>
  <si>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</si>
  <si>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</si>
  <si>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</si>
  <si>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</si>
  <si>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</si>
  <si>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</si>
  <si>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</si>
  <si>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</si>
  <si>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</si>
  <si>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</si>
  <si>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</si>
  <si>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</si>
  <si>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</si>
  <si>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</si>
  <si>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</si>
  <si>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</si>
  <si>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</si>
  <si>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</si>
  <si>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</si>
  <si>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</si>
  <si>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</si>
  <si>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</si>
  <si>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</si>
  <si>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</si>
  <si>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</si>
  <si>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</si>
  <si>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</si>
  <si>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</si>
  <si>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</si>
  <si>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</si>
  <si>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</si>
  <si>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</si>
  <si>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</si>
  <si>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</si>
  <si>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</si>
  <si>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</si>
  <si>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</si>
  <si>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</si>
  <si>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</si>
  <si>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</si>
  <si>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</si>
  <si>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</si>
  <si>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</si>
  <si>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</si>
  <si>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</si>
  <si>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</si>
  <si>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</si>
  <si>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</si>
  <si>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</si>
  <si>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</si>
  <si>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</si>
  <si>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</si>
  <si>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</si>
  <si>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</si>
  <si>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</si>
  <si>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</si>
  <si>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</si>
  <si>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</si>
  <si>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</si>
  <si>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</si>
  <si>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</si>
  <si>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</si>
  <si>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</si>
  <si>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</si>
  <si>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</si>
  <si>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EE3.11(1)</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</si>
  <si>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</si>
  <si>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</si>
  <si>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</si>
  <si>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</si>
  <si>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</si>
  <si>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</si>
  <si>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</si>
  <si>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</si>
  <si>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</si>
  <si>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</si>
  <si>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</si>
  <si>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</si>
  <si>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</si>
  <si>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</si>
  <si>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</si>
  <si>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</si>
  <si>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</si>
  <si>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</si>
  <si>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</si>
  <si>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</si>
  <si>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</si>
  <si>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</si>
  <si>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</si>
  <si>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</si>
  <si>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</si>
  <si>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</si>
  <si>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</si>
  <si>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</si>
  <si>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</si>
  <si>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</si>
  <si>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</si>
  <si>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</si>
  <si>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</si>
  <si>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</si>
  <si>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</si>
  <si>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</si>
  <si>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</si>
  <si>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</si>
  <si>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</si>
  <si>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</si>
  <si>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</si>
  <si>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</si>
  <si>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</si>
  <si>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</si>
  <si>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</si>
  <si>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</si>
  <si>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</si>
  <si>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</si>
  <si>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</si>
  <si>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</si>
  <si>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</si>
  <si>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</si>
  <si>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</si>
  <si>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</si>
  <si>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</si>
  <si>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</si>
  <si>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</si>
  <si>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</si>
  <si>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</si>
  <si>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</si>
  <si>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</si>
  <si>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</si>
  <si>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</si>
  <si>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</si>
  <si>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</si>
  <si>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</si>
  <si>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</si>
  <si>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</si>
  <si>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</si>
  <si>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</si>
  <si>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</si>
  <si>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</si>
  <si>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</si>
  <si>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</si>
  <si>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</si>
  <si>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</si>
  <si>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</si>
  <si>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</si>
  <si>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</si>
  <si>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</si>
  <si>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</si>
  <si>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</si>
  <si>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</si>
  <si>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</si>
  <si>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</si>
  <si>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</si>
  <si>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</si>
  <si>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</si>
  <si>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</si>
  <si>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</si>
  <si>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</si>
  <si>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</si>
  <si>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</si>
  <si>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</si>
  <si>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</si>
  <si>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</si>
  <si>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</si>
  <si>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</si>
  <si>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</si>
  <si>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</si>
  <si>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</si>
  <si>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</si>
  <si>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</si>
  <si>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</si>
  <si>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</si>
  <si>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</si>
  <si>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</si>
  <si>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</si>
  <si>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</si>
  <si>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</si>
  <si>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</si>
  <si>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</si>
  <si>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</si>
  <si>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</si>
  <si>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</si>
  <si>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</si>
  <si>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</si>
  <si>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</si>
  <si>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</si>
  <si>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</si>
  <si>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</si>
  <si>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</si>
  <si>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</si>
  <si>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</si>
  <si>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</si>
  <si>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</si>
  <si>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</si>
  <si>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</si>
  <si>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</si>
  <si>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</si>
  <si>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</si>
  <si>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</si>
  <si>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</si>
  <si>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</si>
  <si>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</si>
  <si>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</si>
  <si>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</si>
  <si>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</si>
  <si>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</si>
  <si>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</si>
  <si>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</si>
  <si>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</si>
  <si>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</si>
  <si>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</si>
  <si>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</si>
  <si>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</si>
  <si>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</si>
  <si>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</si>
  <si>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</si>
  <si>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</si>
  <si>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</si>
  <si>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</si>
  <si>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</si>
  <si>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</si>
  <si>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</si>
  <si>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</si>
  <si>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</si>
  <si>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</si>
  <si>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</si>
  <si>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</si>
  <si>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</si>
  <si>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</si>
  <si>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</si>
  <si>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</si>
  <si>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</si>
  <si>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</si>
  <si>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</si>
  <si>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</si>
  <si>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</si>
  <si>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</si>
  <si>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</si>
  <si>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</si>
  <si>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</si>
  <si>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</si>
  <si>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</si>
  <si>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</si>
  <si>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</si>
  <si>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</si>
  <si>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</si>
  <si>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</si>
  <si>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</si>
  <si>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</si>
  <si>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</si>
  <si>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</si>
  <si>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</si>
  <si>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</si>
  <si>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</si>
  <si>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</si>
  <si>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</si>
  <si>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</si>
  <si>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</si>
  <si>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</si>
  <si>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</si>
  <si>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</si>
  <si>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</si>
  <si>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</si>
  <si>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</si>
  <si>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</si>
  <si>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</si>
  <si>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</si>
  <si>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</si>
  <si>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</si>
  <si>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</si>
  <si>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</si>
  <si>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</si>
  <si>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</si>
  <si>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</si>
  <si>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</si>
  <si>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</si>
  <si>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</si>
  <si>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</si>
  <si>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</si>
  <si>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</si>
  <si>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</si>
  <si>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</si>
  <si>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</si>
  <si>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</si>
  <si>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</si>
  <si>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</si>
  <si>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</si>
  <si>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</si>
  <si>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</si>
  <si>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</si>
  <si>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ENV1.11(1)</t>
  </si>
  <si>
    <t>Municipal Air Quality Officer. Where possible this information should be obtained via SAAELIP (the SA Atmospheric Emission Licensing and Inventory Portal)</t>
  </si>
  <si>
    <t>Number of AELs</t>
  </si>
  <si>
    <t>ENV1.11(2)</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</si>
  <si>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</si>
  <si>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Municipal Air Quality Officer</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</si>
  <si>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</si>
  <si>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</si>
  <si>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</si>
  <si>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</si>
  <si>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</si>
  <si>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</si>
  <si>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ENV1.12(1)</t>
  </si>
  <si>
    <t xml:space="preserve">(1) Number of fully operational AQ monitoring stations </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</si>
  <si>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</si>
  <si>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</si>
  <si>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</si>
  <si>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</si>
  <si>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</si>
  <si>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</si>
  <si>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</si>
  <si>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</si>
  <si>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</si>
  <si>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</si>
  <si>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</si>
  <si>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</si>
  <si>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</si>
  <si>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</si>
  <si>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</si>
  <si>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</si>
  <si>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</si>
  <si>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</si>
  <si>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</si>
  <si>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</si>
  <si>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</si>
  <si>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</si>
  <si>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</si>
  <si>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</si>
  <si>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</si>
  <si>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</si>
  <si>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</si>
  <si>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</si>
  <si>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</si>
  <si>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</si>
  <si>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</si>
  <si>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</si>
  <si>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</si>
  <si>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</si>
  <si>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</si>
  <si>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</si>
  <si>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</si>
  <si>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</si>
  <si>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</si>
  <si>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</si>
  <si>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</si>
  <si>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</si>
  <si>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</si>
  <si>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</si>
  <si>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</si>
  <si>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</si>
  <si>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</si>
  <si>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</si>
  <si>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</si>
  <si>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</si>
  <si>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</si>
  <si>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</si>
  <si>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</si>
  <si>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</si>
  <si>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</si>
  <si>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</si>
  <si>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</si>
  <si>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</si>
  <si>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</si>
  <si>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</si>
  <si>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</si>
  <si>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</si>
  <si>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</si>
  <si>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</si>
  <si>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</si>
  <si>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</si>
  <si>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</si>
  <si>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</si>
  <si>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</si>
  <si>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</si>
  <si>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</si>
  <si>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</si>
  <si>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</si>
  <si>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</si>
  <si>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</si>
  <si>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</si>
  <si>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</si>
  <si>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</si>
  <si>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</si>
  <si>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</si>
  <si>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</si>
  <si>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</si>
  <si>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</si>
  <si>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</si>
  <si>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</si>
  <si>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</si>
  <si>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</si>
  <si>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ENV3.11(1)</t>
  </si>
  <si>
    <t>Number of informal settlements</t>
  </si>
  <si>
    <t>ENV3.11(2)</t>
  </si>
  <si>
    <t>(2) The total number of recognised informal settlements</t>
  </si>
  <si>
    <t>ENV3.2</t>
  </si>
  <si>
    <t>ENV3.2(1)</t>
  </si>
  <si>
    <t>Solid waste department and/or relevant municipal complaints unit</t>
  </si>
  <si>
    <t>ENV3.2(2)</t>
  </si>
  <si>
    <t>(2) Total number of scheduled waste service collection points</t>
  </si>
  <si>
    <t>Solid waste department and/or finance department</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</si>
  <si>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</si>
  <si>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</si>
  <si>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</si>
  <si>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</si>
  <si>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</si>
  <si>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</si>
  <si>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</si>
  <si>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</si>
  <si>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</si>
  <si>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</si>
  <si>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</si>
  <si>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</si>
  <si>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</si>
  <si>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</si>
  <si>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</si>
  <si>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</si>
  <si>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</si>
  <si>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</si>
  <si>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</si>
  <si>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</si>
  <si>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</si>
  <si>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</si>
  <si>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</si>
  <si>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</si>
  <si>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</si>
  <si>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</si>
  <si>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</si>
  <si>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</si>
  <si>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</si>
  <si>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</si>
  <si>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</si>
  <si>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</si>
  <si>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</si>
  <si>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</si>
  <si>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</si>
  <si>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</si>
  <si>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</si>
  <si>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</si>
  <si>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</si>
  <si>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</si>
  <si>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</si>
  <si>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</si>
  <si>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</si>
  <si>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</si>
  <si>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</si>
  <si>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</si>
  <si>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</si>
  <si>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</si>
  <si>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</si>
  <si>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</si>
  <si>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</si>
  <si>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</si>
  <si>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</si>
  <si>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</si>
  <si>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</si>
  <si>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</si>
  <si>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</si>
  <si>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</si>
  <si>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</si>
  <si>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</si>
  <si>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</si>
  <si>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</si>
  <si>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</si>
  <si>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</si>
  <si>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</si>
  <si>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</si>
  <si>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</si>
  <si>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</si>
  <si>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</si>
  <si>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</si>
  <si>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</si>
  <si>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</si>
  <si>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</si>
  <si>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</si>
  <si>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</si>
  <si>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</si>
  <si>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</si>
  <si>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</si>
  <si>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</si>
  <si>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</si>
  <si>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</si>
  <si>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</si>
  <si>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</si>
  <si>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</si>
  <si>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</si>
  <si>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</si>
  <si>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</si>
  <si>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</si>
  <si>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</si>
  <si>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</si>
  <si>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</si>
  <si>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</si>
  <si>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</si>
  <si>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</si>
  <si>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</si>
  <si>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</si>
  <si>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</si>
  <si>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</si>
  <si>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</si>
  <si>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</si>
  <si>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</si>
  <si>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</si>
  <si>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</si>
  <si>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</si>
  <si>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</si>
  <si>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</si>
  <si>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</si>
  <si>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</si>
  <si>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</si>
  <si>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</si>
  <si>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</si>
  <si>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</si>
  <si>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</si>
  <si>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</si>
  <si>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</si>
  <si>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</si>
  <si>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</si>
  <si>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</si>
  <si>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</si>
  <si>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</si>
  <si>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</si>
  <si>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</si>
  <si>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</si>
  <si>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</si>
  <si>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</si>
  <si>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</si>
  <si>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</si>
  <si>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</si>
  <si>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</si>
  <si>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</si>
  <si>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</si>
  <si>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</si>
  <si>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</si>
  <si>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</si>
  <si>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</si>
  <si>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</si>
  <si>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</si>
  <si>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</si>
  <si>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</si>
  <si>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</si>
  <si>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</si>
  <si>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</si>
  <si>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</si>
  <si>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</si>
  <si>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</si>
  <si>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</si>
  <si>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</si>
  <si>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</si>
  <si>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</si>
  <si>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</si>
  <si>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</si>
  <si>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</si>
  <si>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</si>
  <si>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</si>
  <si>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</si>
  <si>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</si>
  <si>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</si>
  <si>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</si>
  <si>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</si>
  <si>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</si>
  <si>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</si>
  <si>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</si>
  <si>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</si>
  <si>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</si>
  <si>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</si>
  <si>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</si>
  <si>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</si>
  <si>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</si>
  <si>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</si>
  <si>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</si>
  <si>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</si>
  <si>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</si>
  <si>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</si>
  <si>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</si>
  <si>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</si>
  <si>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</si>
  <si>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</si>
  <si>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</si>
  <si>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</si>
  <si>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</si>
  <si>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</si>
  <si>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</si>
  <si>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</si>
  <si>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</si>
  <si>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</si>
  <si>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</si>
  <si>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</si>
  <si>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</si>
  <si>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</si>
  <si>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</si>
  <si>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</si>
  <si>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</si>
  <si>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</si>
  <si>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</si>
  <si>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</si>
  <si>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</si>
  <si>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</si>
  <si>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</si>
  <si>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</si>
  <si>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</si>
  <si>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</si>
  <si>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</si>
  <si>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</si>
  <si>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</si>
  <si>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</si>
  <si>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</si>
  <si>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</si>
  <si>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</si>
  <si>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</si>
  <si>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</si>
  <si>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</si>
  <si>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</si>
  <si>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</si>
  <si>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</si>
  <si>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</si>
  <si>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</si>
  <si>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</si>
  <si>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</si>
  <si>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</si>
  <si>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</si>
  <si>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</si>
  <si>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</si>
  <si>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</si>
  <si>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</si>
  <si>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</si>
  <si>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</si>
  <si>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</si>
  <si>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</si>
  <si>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</si>
  <si>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</si>
  <si>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</si>
  <si>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</si>
  <si>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</si>
  <si>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</si>
  <si>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</si>
  <si>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</si>
  <si>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</si>
  <si>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</si>
  <si>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</si>
  <si>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</si>
  <si>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</si>
  <si>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</si>
  <si>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</si>
  <si>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</si>
  <si>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</si>
  <si>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</si>
  <si>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</si>
  <si>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</si>
  <si>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</si>
  <si>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</si>
  <si>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HS1.12(1)</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</si>
  <si>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</si>
  <si>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</si>
  <si>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</si>
  <si>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</si>
  <si>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</si>
  <si>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</si>
  <si>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</si>
  <si>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</si>
  <si>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</si>
  <si>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</si>
  <si>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</si>
  <si>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</si>
  <si>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</si>
  <si>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</si>
  <si>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</si>
  <si>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</si>
  <si>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</si>
  <si>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</si>
  <si>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</si>
  <si>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</si>
  <si>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</si>
  <si>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</si>
  <si>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</si>
  <si>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</si>
  <si>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</si>
  <si>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</si>
  <si>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</si>
  <si>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</si>
  <si>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</si>
  <si>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</si>
  <si>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</si>
  <si>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</si>
  <si>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</si>
  <si>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</si>
  <si>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</si>
  <si>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</si>
  <si>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</si>
  <si>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</si>
  <si>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</si>
  <si>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</si>
  <si>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</si>
  <si>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</si>
  <si>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</si>
  <si>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</si>
  <si>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</si>
  <si>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</si>
  <si>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</si>
  <si>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</si>
  <si>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</si>
  <si>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</si>
  <si>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</si>
  <si>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</si>
  <si>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</si>
  <si>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</si>
  <si>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</si>
  <si>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</si>
  <si>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</si>
  <si>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</si>
  <si>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</si>
  <si>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</si>
  <si>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</si>
  <si>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</si>
  <si>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</si>
  <si>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</si>
  <si>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</si>
  <si>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</si>
  <si>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</si>
  <si>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</si>
  <si>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</si>
  <si>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</si>
  <si>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</si>
  <si>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</si>
  <si>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</si>
  <si>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</si>
  <si>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</si>
  <si>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</si>
  <si>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</si>
  <si>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</si>
  <si>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</si>
  <si>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</si>
  <si>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</si>
  <si>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</si>
  <si>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</si>
  <si>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</si>
  <si>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</si>
  <si>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</si>
  <si>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</si>
  <si>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</si>
  <si>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</si>
  <si>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</si>
  <si>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</si>
  <si>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</si>
  <si>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</si>
  <si>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</si>
  <si>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</si>
  <si>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</si>
  <si>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</si>
  <si>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</si>
  <si>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</si>
  <si>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</si>
  <si>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</si>
  <si>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</si>
  <si>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</si>
  <si>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</si>
  <si>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</si>
  <si>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</si>
  <si>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</si>
  <si>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</si>
  <si>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</si>
  <si>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</si>
  <si>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</si>
  <si>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</si>
  <si>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</si>
  <si>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</si>
  <si>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</si>
  <si>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</si>
  <si>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</si>
  <si>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</si>
  <si>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</si>
  <si>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</si>
  <si>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</si>
  <si>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</si>
  <si>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</si>
  <si>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</si>
  <si>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</si>
  <si>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</si>
  <si>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</si>
  <si>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</si>
  <si>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</si>
  <si>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</si>
  <si>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</si>
  <si>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</si>
  <si>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</si>
  <si>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</si>
  <si>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</si>
  <si>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</si>
  <si>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</si>
  <si>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</si>
  <si>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</si>
  <si>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</si>
  <si>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</si>
  <si>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</si>
  <si>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</si>
  <si>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</si>
  <si>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</si>
  <si>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</si>
  <si>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</si>
  <si>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</si>
  <si>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</si>
  <si>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</si>
  <si>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</si>
  <si>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</si>
  <si>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</si>
  <si>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</si>
  <si>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</si>
  <si>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</si>
  <si>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</si>
  <si>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</si>
  <si>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</si>
  <si>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</si>
  <si>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</si>
  <si>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</si>
  <si>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</si>
  <si>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</si>
  <si>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</si>
  <si>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</si>
  <si>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</si>
  <si>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</si>
  <si>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</si>
  <si>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</si>
  <si>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</si>
  <si>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</si>
  <si>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</si>
  <si>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</si>
  <si>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</si>
  <si>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</si>
  <si>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</si>
  <si>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</si>
  <si>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</si>
  <si>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</si>
  <si>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</si>
  <si>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</si>
  <si>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</si>
  <si>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</si>
  <si>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</si>
  <si>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</si>
  <si>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</si>
  <si>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</si>
  <si>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</si>
  <si>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</si>
  <si>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</si>
  <si>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</si>
  <si>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</si>
  <si>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</si>
  <si>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</si>
  <si>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</si>
  <si>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</si>
  <si>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</si>
  <si>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</si>
  <si>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</si>
  <si>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</si>
  <si>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</si>
  <si>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</si>
  <si>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</si>
  <si>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</si>
  <si>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</si>
  <si>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</si>
  <si>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</si>
  <si>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</si>
  <si>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</si>
  <si>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</si>
  <si>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</si>
  <si>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</si>
  <si>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</si>
  <si>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</si>
  <si>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</si>
  <si>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</si>
  <si>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</si>
  <si>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</si>
  <si>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</si>
  <si>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</si>
  <si>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</si>
  <si>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</si>
  <si>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</si>
  <si>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</si>
  <si>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</si>
  <si>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</si>
  <si>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</si>
  <si>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</si>
  <si>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</si>
  <si>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</si>
  <si>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</si>
  <si>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</si>
  <si>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</si>
  <si>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</si>
  <si>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</si>
  <si>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</si>
  <si>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</si>
  <si>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</si>
  <si>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</si>
  <si>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</si>
  <si>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</si>
  <si>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</si>
  <si>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</si>
  <si>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</si>
  <si>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</si>
  <si>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</si>
  <si>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</si>
  <si>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</si>
  <si>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</si>
  <si>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</si>
  <si>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</si>
  <si>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</si>
  <si>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</si>
  <si>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</si>
  <si>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</si>
  <si>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</si>
  <si>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</si>
  <si>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</si>
  <si>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</si>
  <si>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</si>
  <si>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</si>
  <si>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</si>
  <si>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</si>
  <si>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</si>
  <si>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</si>
  <si>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</si>
  <si>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</si>
  <si>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</si>
  <si>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</si>
  <si>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</si>
  <si>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</si>
  <si>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</si>
  <si>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</si>
  <si>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</si>
  <si>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</si>
  <si>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</si>
  <si>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</si>
  <si>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</si>
  <si>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</si>
  <si>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</si>
  <si>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</si>
  <si>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</si>
  <si>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</si>
  <si>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</si>
  <si>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</si>
  <si>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</si>
  <si>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</si>
  <si>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</si>
  <si>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</si>
  <si>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</si>
  <si>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</si>
  <si>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</si>
  <si>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</si>
  <si>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</si>
  <si>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</si>
  <si>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</si>
  <si>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</si>
  <si>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</si>
  <si>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</si>
  <si>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</si>
  <si>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</si>
  <si>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</si>
  <si>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</si>
  <si>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</si>
  <si>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</si>
  <si>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</si>
  <si>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</si>
  <si>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</si>
  <si>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</si>
  <si>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</si>
  <si>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</si>
  <si>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</si>
  <si>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</si>
  <si>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</si>
  <si>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</si>
  <si>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</si>
  <si>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</si>
  <si>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</si>
  <si>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</si>
  <si>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</si>
  <si>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</si>
  <si>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</si>
  <si>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</si>
  <si>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</si>
  <si>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</si>
  <si>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</si>
  <si>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</si>
  <si>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</si>
  <si>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</si>
  <si>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</si>
  <si>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</si>
  <si>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</si>
  <si>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</si>
  <si>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</si>
  <si>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</si>
  <si>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</si>
  <si>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</si>
  <si>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</si>
  <si>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</si>
  <si>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</si>
  <si>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</si>
  <si>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</si>
  <si>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</si>
  <si>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</si>
  <si>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</si>
  <si>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</si>
  <si>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</si>
  <si>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</si>
  <si>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</si>
  <si>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</si>
  <si>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</si>
  <si>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</si>
  <si>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</si>
  <si>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</si>
  <si>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</si>
  <si>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</si>
  <si>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</si>
  <si>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</si>
  <si>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</si>
  <si>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</si>
  <si>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</si>
  <si>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</si>
  <si>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</si>
  <si>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</si>
  <si>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</si>
  <si>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</si>
  <si>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</si>
  <si>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</si>
  <si>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</si>
  <si>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</si>
  <si>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</si>
  <si>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</si>
  <si>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</si>
  <si>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</si>
  <si>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</si>
  <si>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</si>
  <si>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</si>
  <si>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</si>
  <si>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</si>
  <si>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</si>
  <si>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</si>
  <si>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</si>
  <si>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</si>
  <si>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</si>
  <si>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</si>
  <si>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</si>
  <si>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</si>
  <si>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</si>
  <si>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</si>
  <si>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</si>
  <si>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</si>
  <si>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</si>
  <si>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</si>
  <si>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</si>
  <si>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</si>
  <si>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</si>
  <si>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</si>
  <si>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</si>
  <si>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</si>
  <si>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</si>
  <si>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</si>
  <si>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</si>
  <si>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</si>
  <si>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</si>
  <si>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</si>
  <si>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</si>
  <si>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</si>
  <si>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</si>
  <si>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</si>
  <si>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</si>
  <si>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</si>
  <si>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</si>
  <si>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</si>
  <si>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</si>
  <si>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</si>
  <si>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</si>
  <si>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</si>
  <si>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</si>
  <si>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</si>
  <si>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</si>
  <si>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</si>
  <si>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</si>
  <si>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</si>
  <si>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</si>
  <si>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</si>
  <si>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</si>
  <si>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</si>
  <si>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</si>
  <si>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</si>
  <si>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</si>
  <si>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</si>
  <si>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</si>
  <si>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</si>
  <si>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</si>
  <si>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</si>
  <si>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</si>
  <si>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</si>
  <si>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</si>
  <si>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</si>
  <si>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</si>
  <si>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</si>
  <si>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</si>
  <si>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</si>
  <si>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</si>
  <si>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</si>
  <si>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</si>
  <si>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</si>
  <si>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</si>
  <si>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</si>
  <si>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</si>
  <si>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</si>
  <si>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</si>
  <si>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</si>
  <si>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</si>
  <si>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</si>
  <si>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</si>
  <si>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</si>
  <si>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</si>
  <si>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</si>
  <si>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</si>
  <si>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</si>
  <si>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</si>
  <si>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</si>
  <si>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</si>
  <si>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</si>
  <si>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</si>
  <si>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</si>
  <si>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</si>
  <si>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</si>
  <si>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</si>
  <si>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</si>
  <si>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</si>
  <si>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</si>
  <si>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</si>
  <si>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</si>
  <si>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</si>
  <si>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</si>
  <si>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</si>
  <si>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</si>
  <si>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</si>
  <si>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</si>
  <si>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</si>
  <si>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</si>
  <si>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</si>
  <si>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</si>
  <si>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</si>
  <si>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</si>
  <si>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</si>
  <si>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</si>
  <si>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</si>
  <si>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</si>
  <si>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</si>
  <si>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</si>
  <si>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</si>
  <si>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</si>
  <si>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</si>
  <si>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</si>
  <si>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</si>
  <si>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</si>
  <si>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</si>
  <si>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</si>
  <si>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</si>
  <si>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</si>
  <si>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</si>
  <si>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</si>
  <si>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</si>
  <si>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</si>
  <si>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</si>
  <si>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</si>
  <si>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</si>
  <si>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</si>
  <si>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</si>
  <si>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</si>
  <si>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</si>
  <si>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</si>
  <si>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</si>
  <si>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</si>
  <si>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</si>
  <si>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</si>
  <si>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</si>
  <si>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</si>
  <si>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</si>
  <si>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</si>
  <si>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</si>
  <si>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</si>
  <si>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</si>
  <si>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</si>
  <si>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</si>
  <si>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</si>
  <si>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</si>
  <si>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</si>
  <si>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</si>
  <si>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</si>
  <si>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</si>
  <si>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</si>
  <si>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</si>
  <si>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</si>
  <si>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</si>
  <si>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</si>
  <si>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</si>
  <si>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</si>
  <si>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</si>
  <si>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</si>
  <si>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</si>
  <si>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</si>
  <si>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</si>
  <si>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</si>
  <si>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</si>
  <si>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</si>
  <si>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</si>
  <si>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</si>
  <si>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</si>
  <si>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</si>
  <si>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</si>
  <si>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</si>
  <si>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</si>
  <si>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</si>
  <si>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</si>
  <si>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</si>
  <si>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</si>
  <si>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</si>
  <si>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</si>
  <si>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</si>
  <si>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</si>
  <si>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</si>
  <si>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</si>
  <si>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</si>
  <si>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</si>
  <si>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</si>
  <si>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</si>
  <si>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</si>
  <si>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</si>
  <si>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</si>
  <si>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</si>
  <si>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</si>
  <si>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</si>
  <si>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</si>
  <si>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</si>
  <si>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</si>
  <si>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</si>
  <si>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</si>
  <si>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</si>
  <si>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</si>
  <si>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</si>
  <si>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</si>
  <si>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</si>
  <si>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</si>
  <si>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</si>
  <si>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</si>
  <si>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</si>
  <si>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</si>
  <si>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</si>
  <si>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</si>
  <si>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</si>
  <si>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</si>
  <si>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</si>
  <si>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</si>
  <si>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</si>
  <si>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</si>
  <si>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</si>
  <si>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</si>
  <si>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</si>
  <si>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</si>
  <si>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</si>
  <si>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</si>
  <si>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</si>
  <si>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</si>
  <si>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</si>
  <si>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</si>
  <si>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</si>
  <si>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</si>
  <si>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</si>
  <si>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</si>
  <si>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</si>
  <si>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</si>
  <si>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</si>
  <si>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</si>
  <si>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</si>
  <si>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</si>
  <si>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</si>
  <si>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</si>
  <si>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</si>
  <si>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</si>
  <si>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</si>
  <si>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</si>
  <si>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</si>
  <si>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</si>
  <si>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</si>
  <si>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</si>
  <si>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</si>
  <si>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</si>
  <si>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</si>
  <si>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</si>
  <si>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</si>
  <si>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</si>
  <si>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</si>
  <si>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</si>
  <si>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</si>
  <si>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</si>
  <si>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</si>
  <si>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</si>
  <si>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</si>
  <si>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</si>
  <si>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</si>
  <si>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</si>
  <si>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</si>
  <si>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</si>
  <si>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</si>
  <si>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</si>
  <si>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</si>
  <si>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</si>
  <si>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</si>
  <si>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</si>
  <si>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</si>
  <si>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</si>
  <si>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</si>
  <si>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</si>
  <si>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</si>
  <si>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</si>
  <si>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</si>
  <si>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WS1.11(1)</t>
  </si>
  <si>
    <t>(1) Number of new sewer connections to consumer units</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</si>
  <si>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</si>
  <si>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</si>
  <si>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</si>
  <si>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</si>
  <si>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</si>
  <si>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</si>
  <si>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</si>
  <si>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</si>
  <si>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</si>
  <si>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</si>
  <si>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</si>
  <si>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</si>
  <si>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</si>
  <si>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</si>
  <si>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</si>
  <si>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</si>
  <si>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</si>
  <si>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</si>
  <si>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</si>
  <si>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</si>
  <si>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</si>
  <si>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</si>
  <si>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</si>
  <si>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</si>
  <si>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</si>
  <si>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</si>
  <si>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</si>
  <si>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</si>
  <si>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</si>
  <si>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</si>
  <si>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WS2.11(1)</t>
  </si>
  <si>
    <t>(1) Number of new water connections to piped (tap) water</t>
  </si>
  <si>
    <t xml:space="preserve">This does not include borehole water or water in a neighbours yard. </t>
  </si>
  <si>
    <t>WS2.11(2)</t>
  </si>
  <si>
    <t>(2) Number of new water connections to public/communal facilities.</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</si>
  <si>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</si>
  <si>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</si>
  <si>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</si>
  <si>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</si>
  <si>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</si>
  <si>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</si>
  <si>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</si>
  <si>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</si>
  <si>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</si>
  <si>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</si>
  <si>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</si>
  <si>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</si>
  <si>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</si>
  <si>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</si>
  <si>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</si>
  <si>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</si>
  <si>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</si>
  <si>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</si>
  <si>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</si>
  <si>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</si>
  <si>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</si>
  <si>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</si>
  <si>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</si>
  <si>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</si>
  <si>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</si>
  <si>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</si>
  <si>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</si>
  <si>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</si>
  <si>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</si>
  <si>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</si>
  <si>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</si>
  <si>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</si>
  <si>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</si>
  <si>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</si>
  <si>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</si>
  <si>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</si>
  <si>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</si>
  <si>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</si>
  <si>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</si>
  <si>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</si>
  <si>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</si>
  <si>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</si>
  <si>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</si>
  <si>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</si>
  <si>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</si>
  <si>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</si>
  <si>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</si>
  <si>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</si>
  <si>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</si>
  <si>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</si>
  <si>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</si>
  <si>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</si>
  <si>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</si>
  <si>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</si>
  <si>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</si>
  <si>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</si>
  <si>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</si>
  <si>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</si>
  <si>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</si>
  <si>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</si>
  <si>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</si>
  <si>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</si>
  <si>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</si>
  <si>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</si>
  <si>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</si>
  <si>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</si>
  <si>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</si>
  <si>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</si>
  <si>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</si>
  <si>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</si>
  <si>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</si>
  <si>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</si>
  <si>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</si>
  <si>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</si>
  <si>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</si>
  <si>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</si>
  <si>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</si>
  <si>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</si>
  <si>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</si>
  <si>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</si>
  <si>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</si>
  <si>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</si>
  <si>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</si>
  <si>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</si>
  <si>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</si>
  <si>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</si>
  <si>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</si>
  <si>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</si>
  <si>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</si>
  <si>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</si>
  <si>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</si>
  <si>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</si>
  <si>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</si>
  <si>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</si>
  <si>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</si>
  <si>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</si>
  <si>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</si>
  <si>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</si>
  <si>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</si>
  <si>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</si>
  <si>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</si>
  <si>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</si>
  <si>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</si>
  <si>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</si>
  <si>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</si>
  <si>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</si>
  <si>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</si>
  <si>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</si>
  <si>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</si>
  <si>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</si>
  <si>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</si>
  <si>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</si>
  <si>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</si>
  <si>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</si>
  <si>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</si>
  <si>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</si>
  <si>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</si>
  <si>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</si>
  <si>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</si>
  <si>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</si>
  <si>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</si>
  <si>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</si>
  <si>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</si>
  <si>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</si>
  <si>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</si>
  <si>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</si>
  <si>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</si>
  <si>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</si>
  <si>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</si>
  <si>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</si>
  <si>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</si>
  <si>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</si>
  <si>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</si>
  <si>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</si>
  <si>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</si>
  <si>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</si>
  <si>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</si>
  <si>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</si>
  <si>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</si>
  <si>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</si>
  <si>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</si>
  <si>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</si>
  <si>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</si>
  <si>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</si>
  <si>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</si>
  <si>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</si>
  <si>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</si>
  <si>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</si>
  <si>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</si>
  <si>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</si>
  <si>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</si>
  <si>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</si>
  <si>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</si>
  <si>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</si>
  <si>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</si>
  <si>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</si>
  <si>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</si>
  <si>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</si>
  <si>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</si>
  <si>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</si>
  <si>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</si>
  <si>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</si>
  <si>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</si>
  <si>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</si>
  <si>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</si>
  <si>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</si>
  <si>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</si>
  <si>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</si>
  <si>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</si>
  <si>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</si>
  <si>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</si>
  <si>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</si>
  <si>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</si>
  <si>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</si>
  <si>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</si>
  <si>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</si>
  <si>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</si>
  <si>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</si>
  <si>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</si>
  <si>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</si>
  <si>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</si>
  <si>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</si>
  <si>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</si>
  <si>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</si>
  <si>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</si>
  <si>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</si>
  <si>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</si>
  <si>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</si>
  <si>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</si>
  <si>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</si>
  <si>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</si>
  <si>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</si>
  <si>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</si>
  <si>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</si>
  <si>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</si>
  <si>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</si>
  <si>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</si>
  <si>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</si>
  <si>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</si>
  <si>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</si>
  <si>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</si>
  <si>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</si>
  <si>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</si>
  <si>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</si>
  <si>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</si>
  <si>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</si>
  <si>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</si>
  <si>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</si>
  <si>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</si>
  <si>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</si>
  <si>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</si>
  <si>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</si>
  <si>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</si>
  <si>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</si>
  <si>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</si>
  <si>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</si>
  <si>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</si>
  <si>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</si>
  <si>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</si>
  <si>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</si>
  <si>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</si>
  <si>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</si>
  <si>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</si>
  <si>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</si>
  <si>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</si>
  <si>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</si>
  <si>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</si>
  <si>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</si>
  <si>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</si>
  <si>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</si>
  <si>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</si>
  <si>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</si>
  <si>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</si>
  <si>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</si>
  <si>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</si>
  <si>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</si>
  <si>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</si>
  <si>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</si>
  <si>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</si>
  <si>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</si>
  <si>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</si>
  <si>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</si>
  <si>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</si>
  <si>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</si>
  <si>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</si>
  <si>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</si>
  <si>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</si>
  <si>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</si>
  <si>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</si>
  <si>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</si>
  <si>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</si>
  <si>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</si>
  <si>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</si>
  <si>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</si>
  <si>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</si>
  <si>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</si>
  <si>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</si>
  <si>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</si>
  <si>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</si>
  <si>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</si>
  <si>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</si>
  <si>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</si>
  <si>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</si>
  <si>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</si>
  <si>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</si>
  <si>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</si>
  <si>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</si>
  <si>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</si>
  <si>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</si>
  <si>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</si>
  <si>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</si>
  <si>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</si>
  <si>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</si>
  <si>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</si>
  <si>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</si>
  <si>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</si>
  <si>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</si>
  <si>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</si>
  <si>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</si>
  <si>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</si>
  <si>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</si>
  <si>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</si>
  <si>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</si>
  <si>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</si>
  <si>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</si>
  <si>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</si>
  <si>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</si>
  <si>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</si>
  <si>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</si>
  <si>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</si>
  <si>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</si>
  <si>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</si>
  <si>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</si>
  <si>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</si>
  <si>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</si>
  <si>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</si>
  <si>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</si>
  <si>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</si>
  <si>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</si>
  <si>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</si>
  <si>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</si>
  <si>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</si>
  <si>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</si>
  <si>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</si>
  <si>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</si>
  <si>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</si>
  <si>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</si>
  <si>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</si>
  <si>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</si>
  <si>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</si>
  <si>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</si>
  <si>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</si>
  <si>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</si>
  <si>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</si>
  <si>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</si>
  <si>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</si>
  <si>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</si>
  <si>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</si>
  <si>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</si>
  <si>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</si>
  <si>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</si>
  <si>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</si>
  <si>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</si>
  <si>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</si>
  <si>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</si>
  <si>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</si>
  <si>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</si>
  <si>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</si>
  <si>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</si>
  <si>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</si>
  <si>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</si>
  <si>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</si>
  <si>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</si>
  <si>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</si>
  <si>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</si>
  <si>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</si>
  <si>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</si>
  <si>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</si>
  <si>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</si>
  <si>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</si>
  <si>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</si>
  <si>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</si>
  <si>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</si>
  <si>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</si>
  <si>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</si>
  <si>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</si>
  <si>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</si>
  <si>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</si>
  <si>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</si>
  <si>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</si>
  <si>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</si>
  <si>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</si>
  <si>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</si>
  <si>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</si>
  <si>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</si>
  <si>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</si>
  <si>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</si>
  <si>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</si>
  <si>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</si>
  <si>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</si>
  <si>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</si>
  <si>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</si>
  <si>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</si>
  <si>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</si>
  <si>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</si>
  <si>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</si>
  <si>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</si>
  <si>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</si>
  <si>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</si>
  <si>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</si>
  <si>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</si>
  <si>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</si>
  <si>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</si>
  <si>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</si>
  <si>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</si>
  <si>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</si>
  <si>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</si>
  <si>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</si>
  <si>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</si>
  <si>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</si>
  <si>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</si>
  <si>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</si>
  <si>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</si>
  <si>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</si>
  <si>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</si>
  <si>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</si>
  <si>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</si>
  <si>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</si>
  <si>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</si>
  <si>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</si>
  <si>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</si>
  <si>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</si>
  <si>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</si>
  <si>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</si>
  <si>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</si>
  <si>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</si>
  <si>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</si>
  <si>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</si>
  <si>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</si>
  <si>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</si>
  <si>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</si>
  <si>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</si>
  <si>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</si>
  <si>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</si>
  <si>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</si>
  <si>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</si>
  <si>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</si>
  <si>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</si>
  <si>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</si>
  <si>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</si>
  <si>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</si>
  <si>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</si>
  <si>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</si>
  <si>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</si>
  <si>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</si>
  <si>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</si>
  <si>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</si>
  <si>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</si>
  <si>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</si>
  <si>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</si>
  <si>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</si>
  <si>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</si>
  <si>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</si>
  <si>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</si>
  <si>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</si>
  <si>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</si>
  <si>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</si>
  <si>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</si>
  <si>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</si>
  <si>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</si>
  <si>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</si>
  <si>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</si>
  <si>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</si>
  <si>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</si>
  <si>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</si>
  <si>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</si>
  <si>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</si>
  <si>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</si>
  <si>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</si>
  <si>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</si>
  <si>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</si>
  <si>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</si>
  <si>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</si>
  <si>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</si>
  <si>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</si>
  <si>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</si>
  <si>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</si>
  <si>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</si>
  <si>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</si>
  <si>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</si>
  <si>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</si>
  <si>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</si>
  <si>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</si>
  <si>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</si>
  <si>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</si>
  <si>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</si>
  <si>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</si>
  <si>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</si>
  <si>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</si>
  <si>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</si>
  <si>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</si>
  <si>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</si>
  <si>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</si>
  <si>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</si>
  <si>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</si>
  <si>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</si>
  <si>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</si>
  <si>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</si>
  <si>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</si>
  <si>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</si>
  <si>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</si>
  <si>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</si>
  <si>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</si>
  <si>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</si>
  <si>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</si>
  <si>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</si>
  <si>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</si>
  <si>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</si>
  <si>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</si>
  <si>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</si>
  <si>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</si>
  <si>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</si>
  <si>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</si>
  <si>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</si>
  <si>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</si>
  <si>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</si>
  <si>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</si>
  <si>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</si>
  <si>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</si>
  <si>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</si>
  <si>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</si>
  <si>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</si>
  <si>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</si>
  <si>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</si>
  <si>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</si>
  <si>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</si>
  <si>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</si>
  <si>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</si>
  <si>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</si>
  <si>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</si>
  <si>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</si>
  <si>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</si>
  <si>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</si>
  <si>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</si>
  <si>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</si>
  <si>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</si>
  <si>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</si>
  <si>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</si>
  <si>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</si>
  <si>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</si>
  <si>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</si>
  <si>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</si>
  <si>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</si>
  <si>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</si>
  <si>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</si>
  <si>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</si>
  <si>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</si>
  <si>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</si>
  <si>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</si>
  <si>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</si>
  <si>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</si>
  <si>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</si>
  <si>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</si>
  <si>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</si>
  <si>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</si>
  <si>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</si>
  <si>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</si>
  <si>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</si>
  <si>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</si>
  <si>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</si>
  <si>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</si>
  <si>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</si>
  <si>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</si>
  <si>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</si>
  <si>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</si>
  <si>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</si>
  <si>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</si>
  <si>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</si>
  <si>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</si>
  <si>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</si>
  <si>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</si>
  <si>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</si>
  <si>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</si>
  <si>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</si>
  <si>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</si>
  <si>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</si>
  <si>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</si>
  <si>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</si>
  <si>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</si>
  <si>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</si>
  <si>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</si>
  <si>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</si>
  <si>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</si>
  <si>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</si>
  <si>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</si>
  <si>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</si>
  <si>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</si>
  <si>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</si>
  <si>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</si>
  <si>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</si>
  <si>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</si>
  <si>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</si>
  <si>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</si>
  <si>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</si>
  <si>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</si>
  <si>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</si>
  <si>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</si>
  <si>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</si>
  <si>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</si>
  <si>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</si>
  <si>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</si>
  <si>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</si>
  <si>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</si>
  <si>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</si>
  <si>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</si>
  <si>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</si>
  <si>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</si>
  <si>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</si>
  <si>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</si>
  <si>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</si>
  <si>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</si>
  <si>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</si>
  <si>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</si>
  <si>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</si>
  <si>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</si>
  <si>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</si>
  <si>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</si>
  <si>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</si>
  <si>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</si>
  <si>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</si>
  <si>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</si>
  <si>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</si>
  <si>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</si>
  <si>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</si>
  <si>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</si>
  <si>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</si>
  <si>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</si>
  <si>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</si>
  <si>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</si>
  <si>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</si>
  <si>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</si>
  <si>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</si>
  <si>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</si>
  <si>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</si>
  <si>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</si>
  <si>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</si>
  <si>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</si>
  <si>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</si>
  <si>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</si>
  <si>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</si>
  <si>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</si>
  <si>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</si>
  <si>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</si>
  <si>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</si>
  <si>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</si>
  <si>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</si>
  <si>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</si>
  <si>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</si>
  <si>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</si>
  <si>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</si>
  <si>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</si>
  <si>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</si>
  <si>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</si>
  <si>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</si>
  <si>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</si>
  <si>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</si>
  <si>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</si>
  <si>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</si>
  <si>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</si>
  <si>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</si>
  <si>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</si>
  <si>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</si>
  <si>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</si>
  <si>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</si>
  <si>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</si>
  <si>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</si>
  <si>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</si>
  <si>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</si>
  <si>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</si>
  <si>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</si>
  <si>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</si>
  <si>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</si>
  <si>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</si>
  <si>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</si>
  <si>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</si>
  <si>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</si>
  <si>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</si>
  <si>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</si>
  <si>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</si>
  <si>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</si>
  <si>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</si>
  <si>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</si>
  <si>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</si>
  <si>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</si>
  <si>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</si>
  <si>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</si>
  <si>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</si>
  <si>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</si>
  <si>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</si>
  <si>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</si>
  <si>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</si>
  <si>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</si>
  <si>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</si>
  <si>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</si>
  <si>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</si>
  <si>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</si>
  <si>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</si>
  <si>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</si>
  <si>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</si>
  <si>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</si>
  <si>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</si>
  <si>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</si>
  <si>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</si>
  <si>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</si>
  <si>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</si>
  <si>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</si>
  <si>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</si>
  <si>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</si>
  <si>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</si>
  <si>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</si>
  <si>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</si>
  <si>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</si>
  <si>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</si>
  <si>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</si>
  <si>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</si>
  <si>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</si>
  <si>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</si>
  <si>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</si>
  <si>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</si>
  <si>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</si>
  <si>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</si>
  <si>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</si>
  <si>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</si>
  <si>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</si>
  <si>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</si>
  <si>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</si>
  <si>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</si>
  <si>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</si>
  <si>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</si>
  <si>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</si>
  <si>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</si>
  <si>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</si>
  <si>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</si>
  <si>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</si>
  <si>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</si>
  <si>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</si>
  <si>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</si>
  <si>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</si>
  <si>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</si>
  <si>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</si>
  <si>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</si>
  <si>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</si>
  <si>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</si>
  <si>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</si>
  <si>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</si>
  <si>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</si>
  <si>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</si>
  <si>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</si>
  <si>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</si>
  <si>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</si>
  <si>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</si>
  <si>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</si>
  <si>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</si>
  <si>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</si>
  <si>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</si>
  <si>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</si>
  <si>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</si>
  <si>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</si>
  <si>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</si>
  <si>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</si>
  <si>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</si>
  <si>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</si>
  <si>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</si>
  <si>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</si>
  <si>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</si>
  <si>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</si>
  <si>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</si>
  <si>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</si>
  <si>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</si>
  <si>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</si>
  <si>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</si>
  <si>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</si>
  <si>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</si>
  <si>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</si>
  <si>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</si>
  <si>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</si>
  <si>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</si>
  <si>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</si>
  <si>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</si>
  <si>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</si>
  <si>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</si>
  <si>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</si>
  <si>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</si>
  <si>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</si>
  <si>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</si>
  <si>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</si>
  <si>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</si>
  <si>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</si>
  <si>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</si>
  <si>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</si>
  <si>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</si>
  <si>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</si>
  <si>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</si>
  <si>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</si>
  <si>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</si>
  <si>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</si>
  <si>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</si>
  <si>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</si>
  <si>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</si>
  <si>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</si>
  <si>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</si>
  <si>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</si>
  <si>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</si>
  <si>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</si>
  <si>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</si>
  <si>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</si>
  <si>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</si>
  <si>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</si>
  <si>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</si>
  <si>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</si>
  <si>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</si>
  <si>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</si>
  <si>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</si>
  <si>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</si>
  <si>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</si>
  <si>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</si>
  <si>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</si>
  <si>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</si>
  <si>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</si>
  <si>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</si>
  <si>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indicator relates to MTSF Priority 1: Building a capable, ethical and development state. It is aligned to the Outcome- Functional, efficient and integrated government.</t>
  </si>
  <si>
    <t>GG1.2(1)</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</si>
  <si>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</si>
  <si>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</si>
  <si>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</si>
  <si>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</si>
  <si>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</si>
  <si>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</si>
  <si>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</si>
  <si>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</si>
  <si>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</si>
  <si>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</si>
  <si>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GG1.21(1)</t>
  </si>
  <si>
    <t>(1) The number of employee posts on the approved organisational structure</t>
  </si>
  <si>
    <t>Posts</t>
  </si>
  <si>
    <t xml:space="preserve">The municipality should use the last council-approved organisational structure as a basis for this calculation, regardless of whether there is a new organisational structure under development. </t>
  </si>
  <si>
    <t>GG1.21(2)</t>
  </si>
  <si>
    <t>Employees</t>
  </si>
  <si>
    <t>GG1.22</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</si>
  <si>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</si>
  <si>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</si>
  <si>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</si>
  <si>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</si>
  <si>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</si>
  <si>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</si>
  <si>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</si>
  <si>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</si>
  <si>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</si>
  <si>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</si>
  <si>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</si>
  <si>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</si>
  <si>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</si>
  <si>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</si>
  <si>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</si>
  <si>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</si>
  <si>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</si>
  <si>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</si>
  <si>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</si>
  <si>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</si>
  <si>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</si>
  <si>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</si>
  <si>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</si>
  <si>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</si>
  <si>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</si>
  <si>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</si>
  <si>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</si>
  <si>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</si>
  <si>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</si>
  <si>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</si>
  <si>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</si>
  <si>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</si>
  <si>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</si>
  <si>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</si>
  <si>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</si>
  <si>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</si>
  <si>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</si>
  <si>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</si>
  <si>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</si>
  <si>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</si>
  <si>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</si>
  <si>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</si>
  <si>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</si>
  <si>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</si>
  <si>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GG2.12(1)</t>
  </si>
  <si>
    <t>(1) Number of councillor convened ward community meetings</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</si>
  <si>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</si>
  <si>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</si>
  <si>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</si>
  <si>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</si>
  <si>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</si>
  <si>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</si>
  <si>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</si>
  <si>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</si>
  <si>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</si>
  <si>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</si>
  <si>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</si>
  <si>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</si>
  <si>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</si>
  <si>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</si>
  <si>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</si>
  <si>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</si>
  <si>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</si>
  <si>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</si>
  <si>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</si>
  <si>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</si>
  <si>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</si>
  <si>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</si>
  <si>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</si>
  <si>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</si>
  <si>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</si>
  <si>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</si>
  <si>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</si>
  <si>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</si>
  <si>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</si>
  <si>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</si>
  <si>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</si>
  <si>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</si>
  <si>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</si>
  <si>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</si>
  <si>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</si>
  <si>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</si>
  <si>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</si>
  <si>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</si>
  <si>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</si>
  <si>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</si>
  <si>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</si>
  <si>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</si>
  <si>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</si>
  <si>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</si>
  <si>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</si>
  <si>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</si>
  <si>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</si>
  <si>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</si>
  <si>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</si>
  <si>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</si>
  <si>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</si>
  <si>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</si>
  <si>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</si>
  <si>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</si>
  <si>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</si>
  <si>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</si>
  <si>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</si>
  <si>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</si>
  <si>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</si>
  <si>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</si>
  <si>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</si>
  <si>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</si>
  <si>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</si>
  <si>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</si>
  <si>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</si>
  <si>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</si>
  <si>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</si>
  <si>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</si>
  <si>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</si>
  <si>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</si>
  <si>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</si>
  <si>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</si>
  <si>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</si>
  <si>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</si>
  <si>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</si>
  <si>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</si>
  <si>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</si>
  <si>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</si>
  <si>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</si>
  <si>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</si>
  <si>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</si>
  <si>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</si>
  <si>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</si>
  <si>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</si>
  <si>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</si>
  <si>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</si>
  <si>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</si>
  <si>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</si>
  <si>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</si>
  <si>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</si>
  <si>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</si>
  <si>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</si>
  <si>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</si>
  <si>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</si>
  <si>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</si>
  <si>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</si>
  <si>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</si>
  <si>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</si>
  <si>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</si>
  <si>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</si>
  <si>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</si>
  <si>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</si>
  <si>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</si>
  <si>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</si>
  <si>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</si>
  <si>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</si>
  <si>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</si>
  <si>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</si>
  <si>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</si>
  <si>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</si>
  <si>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</si>
  <si>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</si>
  <si>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</si>
  <si>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</si>
  <si>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</si>
  <si>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</si>
  <si>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</si>
  <si>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</si>
  <si>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</si>
  <si>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</si>
  <si>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</si>
  <si>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</si>
  <si>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</si>
  <si>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</si>
  <si>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</si>
  <si>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</si>
  <si>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</si>
  <si>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</si>
  <si>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</si>
  <si>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</si>
  <si>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</si>
  <si>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</si>
  <si>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</si>
  <si>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</si>
  <si>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</si>
  <si>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</si>
  <si>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</si>
  <si>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</si>
  <si>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</si>
  <si>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</si>
  <si>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</si>
  <si>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</si>
  <si>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</si>
  <si>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</si>
  <si>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</si>
  <si>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</si>
  <si>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</si>
  <si>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</si>
  <si>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</si>
  <si>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</si>
  <si>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</si>
  <si>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</si>
  <si>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</si>
  <si>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</si>
  <si>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</si>
  <si>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</si>
  <si>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</si>
  <si>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</si>
  <si>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</si>
  <si>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</si>
  <si>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</si>
  <si>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</si>
  <si>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</si>
  <si>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</si>
  <si>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</si>
  <si>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</si>
  <si>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</si>
  <si>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</si>
  <si>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</si>
  <si>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</si>
  <si>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</si>
  <si>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</si>
  <si>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</si>
  <si>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</si>
  <si>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</si>
  <si>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</si>
  <si>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</si>
  <si>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</si>
  <si>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</si>
  <si>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</si>
  <si>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</si>
  <si>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</si>
  <si>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</si>
  <si>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</si>
  <si>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</si>
  <si>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</si>
  <si>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</si>
  <si>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</si>
  <si>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</si>
  <si>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</si>
  <si>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</si>
  <si>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</si>
  <si>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</si>
  <si>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</si>
  <si>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</si>
  <si>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</si>
  <si>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</si>
  <si>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</si>
  <si>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</si>
  <si>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</si>
  <si>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</si>
  <si>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</si>
  <si>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Quarterly salary bill of suspended officials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</si>
  <si>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</si>
  <si>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</si>
  <si>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</si>
  <si>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</si>
  <si>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</si>
  <si>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</si>
  <si>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</si>
  <si>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</si>
  <si>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</si>
  <si>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</si>
  <si>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</si>
  <si>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</si>
  <si>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</si>
  <si>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</si>
  <si>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</si>
  <si>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</si>
  <si>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</si>
  <si>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</si>
  <si>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</si>
  <si>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</si>
  <si>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</si>
  <si>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</si>
  <si>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</si>
  <si>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</si>
  <si>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</si>
  <si>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</si>
  <si>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</si>
  <si>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</si>
  <si>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</si>
  <si>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</si>
  <si>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</si>
  <si>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</si>
  <si>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</si>
  <si>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</si>
  <si>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</si>
  <si>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</si>
  <si>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</si>
  <si>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</si>
  <si>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</si>
  <si>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</si>
  <si>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</si>
  <si>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</si>
  <si>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</si>
  <si>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</si>
  <si>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</si>
  <si>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</si>
  <si>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</si>
  <si>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</si>
  <si>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</si>
  <si>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</si>
  <si>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</si>
  <si>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</si>
  <si>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</si>
  <si>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</si>
  <si>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</si>
  <si>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</si>
  <si>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</si>
  <si>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</si>
  <si>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</si>
  <si>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</si>
  <si>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</si>
  <si>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</si>
  <si>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</si>
  <si>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</si>
  <si>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</si>
  <si>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</si>
  <si>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</si>
  <si>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</si>
  <si>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</si>
  <si>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</si>
  <si>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</si>
  <si>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</si>
  <si>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</si>
  <si>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</si>
  <si>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</si>
  <si>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</si>
  <si>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</si>
  <si>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</si>
  <si>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</si>
  <si>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</si>
  <si>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</si>
  <si>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</si>
  <si>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</si>
  <si>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</si>
  <si>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</si>
  <si>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</si>
  <si>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</si>
  <si>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</si>
  <si>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</si>
  <si>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</si>
  <si>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</si>
  <si>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</si>
  <si>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</si>
  <si>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</si>
  <si>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</si>
  <si>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</si>
  <si>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</si>
  <si>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</si>
  <si>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</si>
  <si>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</si>
  <si>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</si>
  <si>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</si>
  <si>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</si>
  <si>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</si>
  <si>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</si>
  <si>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</si>
  <si>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</si>
  <si>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</si>
  <si>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</si>
  <si>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</si>
  <si>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</si>
  <si>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</si>
  <si>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</si>
  <si>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</si>
  <si>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</si>
  <si>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</si>
  <si>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</si>
  <si>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</si>
  <si>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</si>
  <si>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</si>
  <si>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</si>
  <si>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</si>
  <si>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</si>
  <si>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</si>
  <si>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</si>
  <si>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</si>
  <si>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</si>
  <si>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</si>
  <si>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</si>
  <si>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</si>
  <si>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</si>
  <si>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</si>
  <si>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</si>
  <si>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</si>
  <si>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</si>
  <si>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</si>
  <si>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</si>
  <si>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</si>
  <si>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</si>
  <si>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</si>
  <si>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</si>
  <si>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</si>
  <si>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</si>
  <si>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</si>
  <si>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</si>
  <si>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</si>
  <si>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</si>
  <si>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</si>
  <si>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</si>
  <si>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</si>
  <si>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</si>
  <si>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</si>
  <si>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</si>
  <si>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</si>
  <si>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</si>
  <si>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</si>
  <si>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</si>
  <si>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</si>
  <si>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</si>
  <si>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</si>
  <si>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</si>
  <si>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</si>
  <si>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</si>
  <si>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</si>
  <si>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</si>
  <si>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</si>
  <si>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</si>
  <si>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</si>
  <si>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</si>
  <si>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</si>
  <si>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</si>
  <si>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</si>
  <si>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</si>
  <si>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</si>
  <si>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</si>
  <si>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</si>
  <si>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</si>
  <si>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</si>
  <si>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</si>
  <si>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</si>
  <si>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</si>
  <si>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</si>
  <si>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</si>
  <si>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</si>
  <si>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</si>
  <si>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</si>
  <si>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</si>
  <si>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</si>
  <si>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</si>
  <si>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</si>
  <si>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</si>
  <si>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</si>
  <si>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</si>
  <si>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</si>
  <si>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</si>
  <si>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</si>
  <si>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</si>
  <si>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</si>
  <si>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</si>
  <si>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</si>
  <si>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</si>
  <si>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</si>
  <si>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</si>
  <si>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</si>
  <si>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</si>
  <si>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</si>
  <si>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</si>
  <si>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</si>
  <si>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</si>
  <si>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</si>
  <si>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</si>
  <si>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</si>
  <si>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</si>
  <si>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</si>
  <si>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</si>
  <si>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</si>
  <si>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</si>
  <si>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</si>
  <si>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</si>
  <si>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</si>
  <si>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</si>
  <si>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</si>
  <si>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</si>
  <si>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</si>
  <si>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</si>
  <si>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</si>
  <si>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</si>
  <si>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</si>
  <si>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</si>
  <si>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</si>
  <si>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</si>
  <si>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</si>
  <si>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</si>
  <si>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</si>
  <si>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</si>
  <si>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</si>
  <si>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</si>
  <si>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</si>
  <si>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</si>
  <si>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</si>
  <si>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</si>
  <si>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</si>
  <si>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</si>
  <si>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</si>
  <si>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</si>
  <si>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</si>
  <si>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</si>
  <si>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</si>
  <si>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</si>
  <si>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</si>
  <si>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</si>
  <si>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</si>
  <si>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</si>
  <si>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</si>
  <si>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</si>
  <si>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</si>
  <si>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</si>
  <si>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</si>
  <si>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</si>
  <si>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</si>
  <si>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</si>
  <si>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</si>
  <si>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</si>
  <si>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</si>
  <si>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</si>
  <si>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</si>
  <si>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</si>
  <si>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</si>
  <si>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</si>
  <si>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</si>
  <si>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</si>
  <si>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</si>
  <si>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</si>
  <si>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</si>
  <si>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</si>
  <si>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</si>
  <si>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</si>
  <si>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</si>
  <si>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</si>
  <si>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</si>
  <si>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</si>
  <si>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</si>
  <si>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</si>
  <si>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</si>
  <si>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</si>
  <si>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</si>
  <si>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</si>
  <si>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</si>
  <si>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</si>
  <si>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</si>
  <si>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</si>
  <si>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</si>
  <si>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</si>
  <si>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</si>
  <si>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</si>
  <si>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</si>
  <si>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</si>
  <si>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</si>
  <si>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</si>
  <si>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</si>
  <si>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</si>
  <si>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</si>
  <si>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</si>
  <si>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</si>
  <si>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</si>
  <si>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</si>
  <si>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</si>
  <si>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</si>
  <si>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</si>
  <si>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</si>
  <si>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</si>
  <si>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</si>
  <si>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</si>
  <si>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</si>
  <si>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</si>
  <si>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</si>
  <si>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</si>
  <si>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</si>
  <si>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</si>
  <si>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</si>
  <si>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</si>
  <si>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</si>
  <si>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</si>
  <si>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</si>
  <si>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</si>
  <si>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</si>
  <si>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</si>
  <si>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</si>
  <si>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</si>
  <si>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</si>
  <si>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</si>
  <si>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</si>
  <si>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</si>
  <si>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</si>
  <si>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</si>
  <si>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</si>
  <si>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</si>
  <si>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</si>
  <si>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</si>
  <si>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</si>
  <si>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</si>
  <si>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</si>
  <si>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</si>
  <si>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</si>
  <si>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</si>
  <si>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</si>
  <si>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</si>
  <si>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</si>
  <si>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</si>
  <si>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</si>
  <si>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</si>
  <si>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</si>
  <si>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</si>
  <si>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</si>
  <si>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</si>
  <si>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</si>
  <si>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</si>
  <si>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</si>
  <si>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</si>
  <si>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</si>
  <si>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</si>
  <si>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</si>
  <si>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</si>
  <si>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</si>
  <si>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</si>
  <si>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</si>
  <si>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</si>
  <si>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</si>
  <si>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</si>
  <si>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</si>
  <si>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</si>
  <si>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</si>
  <si>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</si>
  <si>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</si>
  <si>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</si>
  <si>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</si>
  <si>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</si>
  <si>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</si>
  <si>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</si>
  <si>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</si>
  <si>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</si>
  <si>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</si>
  <si>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</si>
  <si>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</si>
  <si>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</si>
  <si>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</si>
  <si>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</si>
  <si>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</si>
  <si>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</si>
  <si>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</si>
  <si>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</si>
  <si>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</si>
  <si>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</si>
  <si>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</si>
  <si>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</si>
  <si>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</si>
  <si>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</si>
  <si>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</si>
  <si>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</si>
  <si>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</si>
  <si>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</si>
  <si>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</si>
  <si>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</si>
  <si>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</si>
  <si>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</si>
  <si>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</si>
  <si>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</si>
  <si>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</si>
  <si>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</si>
  <si>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</si>
  <si>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</si>
  <si>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</si>
  <si>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</si>
  <si>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</si>
  <si>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</si>
  <si>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</si>
  <si>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</si>
  <si>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</si>
  <si>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</si>
  <si>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</si>
  <si>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</si>
  <si>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</si>
  <si>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</si>
  <si>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</si>
  <si>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</si>
  <si>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</si>
  <si>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</si>
  <si>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</si>
  <si>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</si>
  <si>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</si>
  <si>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</si>
  <si>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</si>
  <si>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</si>
  <si>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</si>
  <si>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</si>
  <si>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</si>
  <si>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</si>
  <si>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</si>
  <si>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</si>
  <si>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</si>
  <si>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</si>
  <si>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</si>
  <si>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</si>
  <si>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</si>
  <si>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</si>
  <si>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</si>
  <si>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</si>
  <si>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</si>
  <si>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</si>
  <si>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</si>
  <si>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</si>
  <si>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</si>
  <si>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</si>
  <si>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</si>
  <si>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</si>
  <si>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</si>
  <si>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</si>
  <si>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</si>
  <si>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</si>
  <si>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</si>
  <si>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</si>
  <si>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</si>
  <si>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</si>
  <si>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</si>
  <si>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</si>
  <si>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</si>
  <si>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</si>
  <si>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</si>
  <si>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</si>
  <si>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</si>
  <si>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</si>
  <si>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</si>
  <si>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</si>
  <si>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</si>
  <si>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</si>
  <si>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</si>
  <si>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</si>
  <si>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</si>
  <si>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</si>
  <si>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</si>
  <si>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</si>
  <si>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</si>
  <si>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</si>
  <si>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</si>
  <si>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</si>
  <si>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</si>
  <si>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</si>
  <si>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</si>
  <si>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</si>
  <si>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</si>
  <si>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</si>
  <si>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</si>
  <si>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</si>
  <si>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</si>
  <si>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</si>
  <si>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</si>
  <si>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</si>
  <si>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</si>
  <si>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</si>
  <si>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</si>
  <si>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</si>
  <si>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</si>
  <si>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</si>
  <si>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</si>
  <si>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</si>
  <si>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</si>
  <si>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</si>
  <si>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</si>
  <si>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</si>
  <si>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</si>
  <si>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</si>
  <si>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</si>
  <si>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</si>
  <si>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</si>
  <si>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</si>
  <si>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</si>
  <si>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</si>
  <si>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</si>
  <si>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</si>
  <si>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</si>
  <si>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</si>
  <si>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</si>
  <si>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</si>
  <si>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</si>
  <si>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</si>
  <si>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</si>
  <si>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</si>
  <si>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</si>
  <si>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</si>
  <si>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</si>
  <si>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</si>
  <si>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</si>
  <si>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</si>
  <si>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</si>
  <si>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</si>
  <si>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</si>
  <si>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</si>
  <si>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</si>
  <si>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</si>
  <si>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</si>
  <si>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</si>
  <si>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</si>
  <si>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</si>
  <si>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</si>
  <si>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</si>
  <si>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</si>
  <si>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</si>
  <si>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</si>
  <si>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</si>
  <si>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</si>
  <si>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</si>
  <si>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</si>
  <si>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</si>
  <si>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</si>
  <si>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</si>
  <si>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</si>
  <si>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</si>
  <si>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</si>
  <si>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</si>
  <si>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</si>
  <si>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</si>
  <si>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</si>
  <si>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</si>
  <si>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</si>
  <si>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</si>
  <si>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</si>
  <si>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</si>
  <si>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</si>
  <si>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</si>
  <si>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</si>
  <si>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</si>
  <si>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</si>
  <si>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</si>
  <si>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</si>
  <si>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</si>
  <si>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</si>
  <si>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</si>
  <si>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</si>
  <si>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</si>
  <si>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</si>
  <si>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</si>
  <si>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</si>
  <si>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</si>
  <si>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</si>
  <si>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</si>
  <si>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</si>
  <si>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</si>
  <si>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</si>
  <si>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</si>
  <si>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</si>
  <si>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</si>
  <si>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</si>
  <si>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</si>
  <si>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</si>
  <si>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</si>
  <si>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</si>
  <si>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</si>
  <si>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</si>
  <si>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</si>
  <si>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</si>
  <si>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</si>
  <si>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</si>
  <si>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</si>
  <si>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</si>
  <si>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</si>
  <si>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</si>
  <si>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</si>
  <si>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</si>
  <si>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</si>
  <si>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</si>
  <si>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</si>
  <si>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</si>
  <si>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</si>
  <si>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</si>
  <si>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</si>
  <si>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</si>
  <si>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</si>
  <si>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</si>
  <si>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</si>
  <si>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</si>
  <si>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</si>
  <si>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</si>
  <si>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</si>
  <si>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</si>
  <si>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</si>
  <si>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</si>
  <si>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</si>
  <si>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</si>
  <si>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</si>
  <si>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</si>
  <si>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</si>
  <si>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</si>
  <si>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</si>
  <si>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</si>
  <si>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</si>
  <si>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</si>
  <si>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</si>
  <si>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</si>
  <si>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</si>
  <si>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</si>
  <si>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</si>
  <si>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</si>
  <si>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</si>
  <si>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</si>
  <si>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</si>
  <si>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</si>
  <si>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</si>
  <si>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</si>
  <si>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</si>
  <si>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</si>
  <si>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</si>
  <si>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</si>
  <si>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</si>
  <si>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</si>
  <si>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</si>
  <si>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</si>
  <si>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</si>
  <si>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</si>
  <si>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</si>
  <si>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</si>
  <si>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</si>
  <si>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</si>
  <si>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</si>
  <si>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</si>
  <si>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</si>
  <si>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</si>
  <si>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</si>
  <si>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</si>
  <si>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</si>
  <si>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</si>
  <si>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</si>
  <si>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</si>
  <si>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</si>
  <si>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</si>
  <si>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</si>
  <si>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</si>
  <si>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</si>
  <si>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</si>
  <si>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</si>
  <si>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</si>
  <si>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</si>
  <si>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</si>
  <si>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</si>
  <si>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</si>
  <si>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</si>
  <si>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</si>
  <si>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</si>
  <si>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</si>
  <si>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</si>
  <si>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</si>
  <si>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</si>
  <si>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</si>
  <si>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</si>
  <si>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</si>
  <si>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</si>
  <si>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</si>
  <si>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</si>
  <si>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</si>
  <si>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</si>
  <si>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</si>
  <si>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</si>
  <si>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</si>
  <si>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</si>
  <si>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</si>
  <si>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</si>
  <si>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</si>
  <si>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</si>
  <si>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</si>
  <si>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</si>
  <si>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</si>
  <si>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</si>
  <si>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</si>
  <si>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</si>
  <si>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</si>
  <si>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</si>
  <si>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</si>
  <si>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</si>
  <si>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</si>
  <si>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</si>
  <si>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</si>
  <si>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</si>
  <si>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</si>
  <si>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</si>
  <si>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</si>
  <si>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</si>
  <si>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</si>
  <si>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</si>
  <si>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</si>
  <si>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</si>
  <si>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</si>
  <si>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</si>
  <si>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</si>
  <si>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</si>
  <si>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</si>
  <si>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</si>
  <si>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</si>
  <si>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</si>
  <si>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</si>
  <si>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</si>
  <si>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</si>
  <si>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</si>
  <si>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</si>
  <si>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</si>
  <si>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</si>
  <si>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</si>
  <si>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</si>
  <si>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</si>
  <si>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</si>
  <si>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</si>
  <si>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</si>
  <si>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</si>
  <si>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</si>
  <si>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</si>
  <si>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</si>
  <si>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</si>
  <si>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</si>
  <si>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</si>
  <si>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</si>
  <si>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</si>
  <si>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</si>
  <si>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</si>
  <si>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</si>
  <si>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</si>
  <si>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</si>
  <si>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</si>
  <si>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</si>
  <si>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</si>
  <si>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</si>
  <si>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</si>
  <si>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</si>
  <si>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</si>
  <si>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</si>
  <si>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</si>
  <si>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</si>
  <si>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</si>
  <si>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</si>
  <si>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</si>
  <si>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</si>
  <si>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</si>
  <si>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</si>
  <si>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</si>
  <si>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</si>
  <si>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</si>
  <si>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</si>
  <si>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</si>
  <si>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</si>
  <si>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</si>
  <si>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</si>
  <si>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</si>
  <si>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</si>
  <si>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</si>
  <si>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</si>
  <si>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</si>
  <si>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</si>
  <si>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</si>
  <si>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</si>
  <si>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</si>
  <si>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</si>
  <si>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</si>
  <si>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</si>
  <si>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</si>
  <si>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</si>
  <si>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</si>
  <si>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</si>
  <si>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</si>
  <si>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</si>
  <si>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</si>
  <si>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</si>
  <si>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</si>
  <si>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t>(1) Simple count of the number of Council portfolio committee meetings held</t>
  </si>
  <si>
    <t>C4 (GG)</t>
  </si>
  <si>
    <t>Number of MPAC meetings held:</t>
  </si>
  <si>
    <t xml:space="preserve">The indicator monitors the frequency of meetings of MPAC committees to ensure oversight and accountability. </t>
  </si>
  <si>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</si>
  <si>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</si>
  <si>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</si>
  <si>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</si>
  <si>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</si>
  <si>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</si>
  <si>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</si>
  <si>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</si>
  <si>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</si>
  <si>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</si>
  <si>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</si>
  <si>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</si>
  <si>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</si>
  <si>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</si>
  <si>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</si>
  <si>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</si>
  <si>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</si>
  <si>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</si>
  <si>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</si>
  <si>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</si>
  <si>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</si>
  <si>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</si>
  <si>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</si>
  <si>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</si>
  <si>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</si>
  <si>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</si>
  <si>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</si>
  <si>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</si>
  <si>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</si>
  <si>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</si>
  <si>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t>(1) Simple count of number of work stoppages</t>
  </si>
  <si>
    <t>C11 (GG)</t>
  </si>
  <si>
    <t>Number of litigation cases instituted by the municipality:</t>
  </si>
  <si>
    <t>The indicator monitors legal disputes between the municipality and parties internal/external to the municipality</t>
  </si>
  <si>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</si>
  <si>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</si>
  <si>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</si>
  <si>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</si>
  <si>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</si>
  <si>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</si>
  <si>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</si>
  <si>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</si>
  <si>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</si>
  <si>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</si>
  <si>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</si>
  <si>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</si>
  <si>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</si>
  <si>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</si>
  <si>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</si>
  <si>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</si>
  <si>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</si>
  <si>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</si>
  <si>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</si>
  <si>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</si>
  <si>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</si>
  <si>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</si>
  <si>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</si>
  <si>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</si>
  <si>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</si>
  <si>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</si>
  <si>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</si>
  <si>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</si>
  <si>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</si>
  <si>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</si>
  <si>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</si>
  <si>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</si>
  <si>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</si>
  <si>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</si>
  <si>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</si>
  <si>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</si>
  <si>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</si>
  <si>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</si>
  <si>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</si>
  <si>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</si>
  <si>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</si>
  <si>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</si>
  <si>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</si>
  <si>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</si>
  <si>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</si>
  <si>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</si>
  <si>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</si>
  <si>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</si>
  <si>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</si>
  <si>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</si>
  <si>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</si>
  <si>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</si>
  <si>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</si>
  <si>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</si>
  <si>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</si>
  <si>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</si>
  <si>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</si>
  <si>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</si>
  <si>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</si>
  <si>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</si>
  <si>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</si>
  <si>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</si>
  <si>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</si>
  <si>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</si>
  <si>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</si>
  <si>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</si>
  <si>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</si>
  <si>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</si>
  <si>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</si>
  <si>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</si>
  <si>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</si>
  <si>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</si>
  <si>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</si>
  <si>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</si>
  <si>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</si>
  <si>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</si>
  <si>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</si>
  <si>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</si>
  <si>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</si>
  <si>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</si>
  <si>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</si>
  <si>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</si>
  <si>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</si>
  <si>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</si>
  <si>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</si>
  <si>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</si>
  <si>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</si>
  <si>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</si>
  <si>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</si>
  <si>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</si>
  <si>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</si>
  <si>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</si>
  <si>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</si>
  <si>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</si>
  <si>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</si>
  <si>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</si>
  <si>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</si>
  <si>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</si>
  <si>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</si>
  <si>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</si>
  <si>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</si>
  <si>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</si>
  <si>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</si>
  <si>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</si>
  <si>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</si>
  <si>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</si>
  <si>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</si>
  <si>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</si>
  <si>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</si>
  <si>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</si>
  <si>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</si>
  <si>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</si>
  <si>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</si>
  <si>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</si>
  <si>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</si>
  <si>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</si>
  <si>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</si>
  <si>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</si>
  <si>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</si>
  <si>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</si>
  <si>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</si>
  <si>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</si>
  <si>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</si>
  <si>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</si>
  <si>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</si>
  <si>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</si>
  <si>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</si>
  <si>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</si>
  <si>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</si>
  <si>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</si>
  <si>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</si>
  <si>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</si>
  <si>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</si>
  <si>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</si>
  <si>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</si>
  <si>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</si>
  <si>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</si>
  <si>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</si>
  <si>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</si>
  <si>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</si>
  <si>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</si>
  <si>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</si>
  <si>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</si>
  <si>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</si>
  <si>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</si>
  <si>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</si>
  <si>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</si>
  <si>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</si>
  <si>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</si>
  <si>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</si>
  <si>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</si>
  <si>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</si>
  <si>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</si>
  <si>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</si>
  <si>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</si>
  <si>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</si>
  <si>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</si>
  <si>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</si>
  <si>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</si>
  <si>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</si>
  <si>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</si>
  <si>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</si>
  <si>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</si>
  <si>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</si>
  <si>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</si>
  <si>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</si>
  <si>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</si>
  <si>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</si>
  <si>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</si>
  <si>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</si>
  <si>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</si>
  <si>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</si>
  <si>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</si>
  <si>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</si>
  <si>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</si>
  <si>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</si>
  <si>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</si>
  <si>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</si>
  <si>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</si>
  <si>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</si>
  <si>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</si>
  <si>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</si>
  <si>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</si>
  <si>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</si>
  <si>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</si>
  <si>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</si>
  <si>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</si>
  <si>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</si>
  <si>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</si>
  <si>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</si>
  <si>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</si>
  <si>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</si>
  <si>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</si>
  <si>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</si>
  <si>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</si>
  <si>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</si>
  <si>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</si>
  <si>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</si>
  <si>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</si>
  <si>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</si>
  <si>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</si>
  <si>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</si>
  <si>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</si>
  <si>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</si>
  <si>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</si>
  <si>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</si>
  <si>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</si>
  <si>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</si>
  <si>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</si>
  <si>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</si>
  <si>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</si>
  <si>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</si>
  <si>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</si>
  <si>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</si>
  <si>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</si>
  <si>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</si>
  <si>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</si>
  <si>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</si>
  <si>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</si>
  <si>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</si>
  <si>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</si>
  <si>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</si>
  <si>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</si>
  <si>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</si>
  <si>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</si>
  <si>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</si>
  <si>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</si>
  <si>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</si>
  <si>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</si>
  <si>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</si>
  <si>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</si>
  <si>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</si>
  <si>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</si>
  <si>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</si>
  <si>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</si>
  <si>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</si>
  <si>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</si>
  <si>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</si>
  <si>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</si>
  <si>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</si>
  <si>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</si>
  <si>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</si>
  <si>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</si>
  <si>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</si>
  <si>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</si>
  <si>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</si>
  <si>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</si>
  <si>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</si>
  <si>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</si>
  <si>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</si>
  <si>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</si>
  <si>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</si>
  <si>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</si>
  <si>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</si>
  <si>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</si>
  <si>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</si>
  <si>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</si>
  <si>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</si>
  <si>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</si>
  <si>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</si>
  <si>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</si>
  <si>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</si>
  <si>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</si>
  <si>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</si>
  <si>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</si>
  <si>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</si>
  <si>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</si>
  <si>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</si>
  <si>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</si>
  <si>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</si>
  <si>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</si>
  <si>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</si>
  <si>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</si>
  <si>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</si>
  <si>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</si>
  <si>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</si>
  <si>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</si>
  <si>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</si>
  <si>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</si>
  <si>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</si>
  <si>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</si>
  <si>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</si>
  <si>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</si>
  <si>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</si>
  <si>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</si>
  <si>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</si>
  <si>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</si>
  <si>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</si>
  <si>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</si>
  <si>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</si>
  <si>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</si>
  <si>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</si>
  <si>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</si>
  <si>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</si>
  <si>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</si>
  <si>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</si>
  <si>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</si>
  <si>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</si>
  <si>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</si>
  <si>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</si>
  <si>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</si>
  <si>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</si>
  <si>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</si>
  <si>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</si>
  <si>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</si>
  <si>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</si>
  <si>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</si>
  <si>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</si>
  <si>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</si>
  <si>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</si>
  <si>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</si>
  <si>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</si>
  <si>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</si>
  <si>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</si>
  <si>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</si>
  <si>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</si>
  <si>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</si>
  <si>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</si>
  <si>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</si>
  <si>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</si>
  <si>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</si>
  <si>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</si>
  <si>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</si>
  <si>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</si>
  <si>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</si>
  <si>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</si>
  <si>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</si>
  <si>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</si>
  <si>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</si>
  <si>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</si>
  <si>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</si>
  <si>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</si>
  <si>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</si>
  <si>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</si>
  <si>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</si>
  <si>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</si>
  <si>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</si>
  <si>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</si>
  <si>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</si>
  <si>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</si>
  <si>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</si>
  <si>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</si>
  <si>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</si>
  <si>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</si>
  <si>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</si>
  <si>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</si>
  <si>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</si>
  <si>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</si>
  <si>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</si>
  <si>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</si>
  <si>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</si>
  <si>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</si>
  <si>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</si>
  <si>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</si>
  <si>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</si>
  <si>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</si>
  <si>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</si>
  <si>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</si>
  <si>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</si>
  <si>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</si>
  <si>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</si>
  <si>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</si>
  <si>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</si>
  <si>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</si>
  <si>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</si>
  <si>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</si>
  <si>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</si>
  <si>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</si>
  <si>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</si>
  <si>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</si>
  <si>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</si>
  <si>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</si>
  <si>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</si>
  <si>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</si>
  <si>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</si>
  <si>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</si>
  <si>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</si>
  <si>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</si>
  <si>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</si>
  <si>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</si>
  <si>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</si>
  <si>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</si>
  <si>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</si>
  <si>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</si>
  <si>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</si>
  <si>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</si>
  <si>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</si>
  <si>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</si>
  <si>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</si>
  <si>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</si>
  <si>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</si>
  <si>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</si>
  <si>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</si>
  <si>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</si>
  <si>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</si>
  <si>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</si>
  <si>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</si>
  <si>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</si>
  <si>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</si>
  <si>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</si>
  <si>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</si>
  <si>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</si>
  <si>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</si>
  <si>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</si>
  <si>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</si>
  <si>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</si>
  <si>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</si>
  <si>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</si>
  <si>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</si>
  <si>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</si>
  <si>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</si>
  <si>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</si>
  <si>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</si>
  <si>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</si>
  <si>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</si>
  <si>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</si>
  <si>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</si>
  <si>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</si>
  <si>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</si>
  <si>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</si>
  <si>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</si>
  <si>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</si>
  <si>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</si>
  <si>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</si>
  <si>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</si>
  <si>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</si>
  <si>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</si>
  <si>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</si>
  <si>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</si>
  <si>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</si>
  <si>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</si>
  <si>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</si>
  <si>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</si>
  <si>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</si>
  <si>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</si>
  <si>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</si>
  <si>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</si>
  <si>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</si>
  <si>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</si>
  <si>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</si>
  <si>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</si>
  <si>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</si>
  <si>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</si>
  <si>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</si>
  <si>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</si>
  <si>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</si>
  <si>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</si>
  <si>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</si>
  <si>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</si>
  <si>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</si>
  <si>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</si>
  <si>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</si>
  <si>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</si>
  <si>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</si>
  <si>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</si>
  <si>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</si>
  <si>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</si>
  <si>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</si>
  <si>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</si>
  <si>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</si>
  <si>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</si>
  <si>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</si>
  <si>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</si>
  <si>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</si>
  <si>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</si>
  <si>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</si>
  <si>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</si>
  <si>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</si>
  <si>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</si>
  <si>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</si>
  <si>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</si>
  <si>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</si>
  <si>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</si>
  <si>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</si>
  <si>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</si>
  <si>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</si>
  <si>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</si>
  <si>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</si>
  <si>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</si>
  <si>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</si>
  <si>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</si>
  <si>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</si>
  <si>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</si>
  <si>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</si>
  <si>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</si>
  <si>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</si>
  <si>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</si>
  <si>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</si>
  <si>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</si>
  <si>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</si>
  <si>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</si>
  <si>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</si>
  <si>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</si>
  <si>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</si>
  <si>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</si>
  <si>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</si>
  <si>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</si>
  <si>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</si>
  <si>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</si>
  <si>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</si>
  <si>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</si>
  <si>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</si>
  <si>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</si>
  <si>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</si>
  <si>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</si>
  <si>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</si>
  <si>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</si>
  <si>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</si>
  <si>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</si>
  <si>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</si>
  <si>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</si>
  <si>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</si>
  <si>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</si>
  <si>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</si>
  <si>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</si>
  <si>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</si>
  <si>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</si>
  <si>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</si>
  <si>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</si>
  <si>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</si>
  <si>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</si>
  <si>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</si>
  <si>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</si>
  <si>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</si>
  <si>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</si>
  <si>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</si>
  <si>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</si>
  <si>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</si>
  <si>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</si>
  <si>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</si>
  <si>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</si>
  <si>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</si>
  <si>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</si>
  <si>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</si>
  <si>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</si>
  <si>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</si>
  <si>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</si>
  <si>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</si>
  <si>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</si>
  <si>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</si>
  <si>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</si>
  <si>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</si>
  <si>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</si>
  <si>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</si>
  <si>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</si>
  <si>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</si>
  <si>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</si>
  <si>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</si>
  <si>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</si>
  <si>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</si>
  <si>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</si>
  <si>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</si>
  <si>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</si>
  <si>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</si>
  <si>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</si>
  <si>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</si>
  <si>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</si>
  <si>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</si>
  <si>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</si>
  <si>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</si>
  <si>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</si>
  <si>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</si>
  <si>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</si>
  <si>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</si>
  <si>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</si>
  <si>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</si>
  <si>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</si>
  <si>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</si>
  <si>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</si>
  <si>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</si>
  <si>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</si>
  <si>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</si>
  <si>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</si>
  <si>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</si>
  <si>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</si>
  <si>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C88 Code</t>
  </si>
  <si>
    <t>Description</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</si>
  <si>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</si>
  <si>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</si>
  <si>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</si>
  <si>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</si>
  <si>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</si>
  <si>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</si>
  <si>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</si>
  <si>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</si>
  <si>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</si>
  <si>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</si>
  <si>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</si>
  <si>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</si>
  <si>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</si>
  <si>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</si>
  <si>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</si>
  <si>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</si>
  <si>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</si>
  <si>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</si>
  <si>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</si>
  <si>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</si>
  <si>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</si>
  <si>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</si>
  <si>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</si>
  <si>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</si>
  <si>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</si>
  <si>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</si>
  <si>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</si>
  <si>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</si>
  <si>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</si>
  <si>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</si>
  <si>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</si>
  <si>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</si>
  <si>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</si>
  <si>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</si>
  <si>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</si>
  <si>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</si>
  <si>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</si>
  <si>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</si>
  <si>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</si>
  <si>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</si>
  <si>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</si>
  <si>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</si>
  <si>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</si>
  <si>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</si>
  <si>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</si>
  <si>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</si>
  <si>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</si>
  <si>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</si>
  <si>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</si>
  <si>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</si>
  <si>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</si>
  <si>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</si>
  <si>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</si>
  <si>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</si>
  <si>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</si>
  <si>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</si>
  <si>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</si>
  <si>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</si>
  <si>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</si>
  <si>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</si>
  <si>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</si>
  <si>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</si>
  <si>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</si>
  <si>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</si>
  <si>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</si>
  <si>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</si>
  <si>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</si>
  <si>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</si>
  <si>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</si>
  <si>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</si>
  <si>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</si>
  <si>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</si>
  <si>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</si>
  <si>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</si>
  <si>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</si>
  <si>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</si>
  <si>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</si>
  <si>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</si>
  <si>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</si>
  <si>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</si>
  <si>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</si>
  <si>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</si>
  <si>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</si>
  <si>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</si>
  <si>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</si>
  <si>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</si>
  <si>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</si>
  <si>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</si>
  <si>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</si>
  <si>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</si>
  <si>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</si>
  <si>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</si>
  <si>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</si>
  <si>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</si>
  <si>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</si>
  <si>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</si>
  <si>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</si>
  <si>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</si>
  <si>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</si>
  <si>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</si>
  <si>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</si>
  <si>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</si>
  <si>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</si>
  <si>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</si>
  <si>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</si>
  <si>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</si>
  <si>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</si>
  <si>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</si>
  <si>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</si>
  <si>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</si>
  <si>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</si>
  <si>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</si>
  <si>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</si>
  <si>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</si>
  <si>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</si>
  <si>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</si>
  <si>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</si>
  <si>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</si>
  <si>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</si>
  <si>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</si>
  <si>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</si>
  <si>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</si>
  <si>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</si>
  <si>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</si>
  <si>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</si>
  <si>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</si>
  <si>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</si>
  <si>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</si>
  <si>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</si>
  <si>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</si>
  <si>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</si>
  <si>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</si>
  <si>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</si>
  <si>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</si>
  <si>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</si>
  <si>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</si>
  <si>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</si>
  <si>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</si>
  <si>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t>
  </si>
  <si>
    <t>Category of Municipality</t>
  </si>
  <si>
    <t>Quick Links</t>
  </si>
  <si>
    <t>Total Priority</t>
  </si>
  <si>
    <t>Total</t>
  </si>
  <si>
    <t>Percentage Priority</t>
  </si>
  <si>
    <t>Quarterly Outputs</t>
  </si>
  <si>
    <t>Annual Outputs</t>
  </si>
  <si>
    <t>Annual Outcomes</t>
  </si>
  <si>
    <t>Quarterly Compliance</t>
  </si>
  <si>
    <t>Annual Compliance</t>
  </si>
  <si>
    <t>Annual Questions</t>
  </si>
  <si>
    <t>1-Percentage Total</t>
  </si>
  <si>
    <t>1-Percentage Priority</t>
  </si>
  <si>
    <t>Filled %</t>
  </si>
  <si>
    <t>Type of Executive System</t>
  </si>
  <si>
    <t>Collective executive system</t>
  </si>
  <si>
    <t>Mayoral executive system</t>
  </si>
  <si>
    <t>Plenary executive system</t>
  </si>
  <si>
    <t>Executive systems</t>
  </si>
  <si>
    <t>All Indicators
% Complete</t>
  </si>
  <si>
    <t>Priority Indicators
% Complete</t>
  </si>
  <si>
    <t>Priority Indicator</t>
  </si>
  <si>
    <t>Cells highlight  indicators</t>
  </si>
  <si>
    <t>Cells highlight indicators</t>
  </si>
  <si>
    <t>2024/25 Q1</t>
  </si>
  <si>
    <t>2024/25 Q2</t>
  </si>
  <si>
    <t>2024/25 Q3</t>
  </si>
  <si>
    <t>2024/25 Q4 / Annual</t>
  </si>
  <si>
    <t>2024/25 Planning</t>
  </si>
  <si>
    <t xml:space="preserve">The indicator is cumulative over the quarters of a financial year. It only considers applications processed (concluded) between the start and end of the financial year, even though some applications may have been submitted (started) in the preceding financial year. Applications in process should not feature within the indicator. </t>
  </si>
  <si>
    <t>The denominator is cumulative for the financial year based on processed applications concluded within that financial year. This is inclusive of all categories of application. This is a demand driven indicator and so the municipality cannot control the number of applications received, but it can put in place protocols to ensure timeous processing standards in relation to the applications.</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</si>
  <si>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amount of electricity sold to residential customers. This is inclusive of free allocations to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</si>
  <si>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This is inclusive of all electricity sold to residential customers as well as all electricity provided as "free" to residential customers. </t>
  </si>
  <si>
    <t xml:space="preserve">Once an unplanned outage has occurred, the municipality should strive to restore power to the affected groups as soon as possible. Quick turn around implies greater reliability of the municipal electricity service. This indicator applies one out of five possible standards set in terms of NRS 047 to determine whether it is responsive to unplanned electricity outages. </t>
  </si>
  <si>
    <t xml:space="preserve">The proportion of unplanned electricity outages where at least 98% of the customers affected by the outage have their electricity supply restored with 24 hours of the incident. The industry standard NRS 047 specifies the restoration of electricity supply to differing proportions of affected customers within the standards of 1.5, 3.5, 7.5, 24 and 168 hours or less. This indicator tracks the 24 hour standard whereby at least 98% of customers affected by an unplanned outage have had their electricity restored. An unplanned outage is defined as a network event that occurs when a piece of equipment is taken out of service immediately, either automatically or as soon as switching operations can be performed, as a direct result of emergency conditions or a major natural event, such as risk to life or equipment. </t>
  </si>
  <si>
    <t>((1) Number of unplanned outages where 98% of affected customers are restored within 24 hours / (2) Total number of unplanned outages</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</si>
  <si>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For the purposes of tracking the indicator, only the 24 hour parameter in which 98% of customers have been restored will be measured as a proxy for the application of the overall standard. </t>
  </si>
  <si>
    <t xml:space="preserve">Originally, this indicator was set using the parameters determined by Eskom (x= 0.5, 1.5, 3.5, 24 hours or less). Municipal feedback has since shifted this to the following NRS 047 standards where x=1.5, 3.5, 7.5, 24 and 168 hours or less. In the course of implementation, it has been agreed to prioritise the 24 hour standard as a basis for an accessible, uniform standard for tracking. All municipalities should continue to work to and apply the NRS 047 standard, but for the sake of clarity as to the application of the NRS 047 standard, the 24 hours standard is used as the basis for verified measurement. 
There may be some discrepancies between municipalities as some municipalities do not have automated systems. Thus their turn around timeframes will begin from the time the customer reported an outage. 
Unplanned outages exclude Eskom announced loadshedding outages. </t>
  </si>
  <si>
    <t>(1) Number of unplanned outages where 98% of affected customers are restored within 24 hours</t>
  </si>
  <si>
    <t>The number of all occurrences of unplanned outages of electricity where 98% of all affected customers were restored by the municipality within 24 hours.</t>
  </si>
  <si>
    <t>EE4.5</t>
  </si>
  <si>
    <t>Municipal electricity consumption per 10 000 of the population</t>
  </si>
  <si>
    <t xml:space="preserve">Municipalities are often the single largest consumer of electricity in a municipal area. Legislation such as the MFMA requires municipalities to use resources efficiently and citizens want to see facilities well managed to deliver value for the associated costs incurred by the state. The National Energy Efficiency Strategy and Energy Performance Certifications also require continuous energy efficiency improvement over time. Providing a measure of the electricity consumption of the municipal administration normalised on the basis of population provides a measure for tracking electricity efficiency of a municipality over time. This is an especially useful measure in the context of improving oversight and management of municipal administration, and against the wider backdrop of an energy transition.  </t>
  </si>
  <si>
    <t xml:space="preserve">The total amount of electricity consumed by the municipality for administration and delivery of services (lighting, buildings, water and wastewater, etc) across the entire metropolitan area for the year in kilowatt hours, normalised per 10 000 of the municipal population.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</si>
  <si>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(1) Electricity consumption in kWh by the municipal administration / ((2) Total population / 10 000)</t>
  </si>
  <si>
    <t>MFMA Circular No. 88 stakeholder consultations 2023; Municipal Finance Management Act (MFMA) Section 62 (1), National Energy Efficiency Strategy of the Department of Mineral Resources &amp; Energy. Energy Efficiency and Demand Side Management Grant, Division of Revenue Act.</t>
  </si>
  <si>
    <t xml:space="preserve">The measurement is normalised per 10 000 of the population taking into consideration the wide variance in consumption on a per capita basis given the coverage of the respective categories of municipalities. 
The measurement excludes all municipal electricity sales to residential and commercial customers as well as free basic electricity. It is inclusive of all municipal electricity consumption, even if supplied by Eskom or embedded generation. 
Municipalities should make use of Standard Operating Procedures to group and specify all sources of municipal administration consumption. Where specific sources of municipal electricity consumption cannot be obtained because there are no systems in place to measure the amount of electricity, these should be outlined in the Standard Operating Procedure so it is clear how the municipality arrives at its reported consumption figures. </t>
  </si>
  <si>
    <t xml:space="preserve">Although municipal contexts will vary considerably based on the geography of the area, settlement patterns and nature of the local economy, the measurement provides a useful measure for tracking the municipality’s own efforts to be more electricity efficient in the medium-term. The indicator is most useful for comparing against the municipal baseline over time, and between the cases of municipalities of the same category that have similar profiles. For instance, comparing the electricity consumption between District municipalities with similar powers and functions may be useful, but not between Districts and Local Municipalities. </t>
  </si>
  <si>
    <t>EE4.5(1)</t>
  </si>
  <si>
    <t xml:space="preserve"> (1) Electricity consumption in kWh by the municipal administration</t>
  </si>
  <si>
    <t xml:space="preserve">The data element is a measure of the total amount of electricity consumed by the municipality for its administration and delivery of services across the entire metropolitan area for the year.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</si>
  <si>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Municipal electricity and billing databases</t>
  </si>
  <si>
    <t>Municipalities should make use of Standard Operating Procedures to group and specify all sources of municipal administration consumption.</t>
  </si>
  <si>
    <t>EE4.5(2)</t>
  </si>
  <si>
    <t xml:space="preserve">(2) Total population of the municipality </t>
  </si>
  <si>
    <t xml:space="preserve">Estimated population of the municipality in the year. </t>
  </si>
  <si>
    <t xml:space="preserve">This is information released by StatsSA in an official statistical publication. </t>
  </si>
  <si>
    <t xml:space="preserve">The categories of licence application prescribed in law and their respective processing timelines are:
New Application – 90 Days (although all authorities have agreed to 60 days)
Review Application – 60 Days
Variation Application – 60 Days
Renewal Application – 60 days
Transfer – 30 days and
S22A Application – 60 days after acknowledgement of receipt of payment of S22A Fine
The efficiency with which these routes is administered is assessed based on their respective guideline approval times. </t>
  </si>
  <si>
    <t xml:space="preserve">The percentage of AEL applications processed within the guideline turnaround times as specified in the 2017 National Framework for Air Quality Governance. Section 5.6  deals with Authorisations and Section 5.6.2 prescribes procedures and minimum timeframes which are reflected above.  Decisions which are made within the guideline timeframes will be 100%, with lower percentages indicating longer processing times. </t>
  </si>
  <si>
    <t xml:space="preserve">(2) Number of AELs processed within guideline timeframe/ (1) Total number of  AELs submitted </t>
  </si>
  <si>
    <t xml:space="preserve">Average of applications, as at the end of the period. </t>
  </si>
  <si>
    <t xml:space="preserve">All metros are AEL Authorities. Refer to the 2017 National Framework for Air Quality Governance, Section 5.6  deals with Authorisations and Section 5.6.2 prescribes procedures and minimum timeframes which are reflected above. </t>
  </si>
  <si>
    <t>(1) Total number of  AELs submitted</t>
  </si>
  <si>
    <t>The total number of AELs processed jointly with an EIA in the year under review (1 year time-lag to account for long processing time).</t>
  </si>
  <si>
    <t>The time-frame is proposed as the previous financial year, to allow for one complete processing cycle for applications.
One year time lag recommended for ease of calculation</t>
  </si>
  <si>
    <t>(2) Number of AELs processed within guideline timeframe</t>
  </si>
  <si>
    <t>The number of AEL decisions reached within the specified guidelines set out in the 2017 National Framework for Air Quality Governance. Section 5.6  deals with Authorisations and Section 5.6.2 prescribes procedures and minimum timeframes which are reflected above.</t>
  </si>
  <si>
    <t>The proportion of air quality (AQ) monitoring stations that are sufficiently functional to provide an accurate indication of air quality over a full reporting year in the municipal area is assessed. Currently, functionality is defined as the capability to provide at least 75% of a full year's worth of anticipated, validated data. In cases where a monitoring station does not plan to collect data for specific air quality measurements, it should not be judged against parameters for which it is not positioned to collect data. The 75% data requirement is specific to each respective station's planned samples for the year.</t>
  </si>
  <si>
    <t xml:space="preserve">Each monitoring station may have different instrumentation and a different set of monitoring parameters. Municipalities should be judged against the data collection planned for the year. </t>
  </si>
  <si>
    <t>Municipalities and those exercising oversight should review the stations and underlying datasets to whether specific areas or parameters are underrepresented through data gaps or being completely absent.</t>
  </si>
  <si>
    <t xml:space="preserve">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 Where a monitoring station does not plan to collect data for specific air quality measurements, it should not be judged against parameters it is not in a position to collect data in relation to. The 75% of data is in relation to each respective station's planned samples for the year. </t>
  </si>
  <si>
    <t>The NAEIS Reporting Regulations  prescribe that it is the responsibility of the holder of the AEL to register on the system and to report the data to the system by 31 March of each year, as determined by the National Air Quality Officer.</t>
  </si>
  <si>
    <t>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</si>
  <si>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This may not capture the entire amount of waste diversion in the waste chain, as it does not capture waste diversion via private facilities, but it will reflect the success of municipal efforts with regard to waste under their control. 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</si>
  <si>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Percentage of recognised informal settlements receiving basic waste removal services</t>
  </si>
  <si>
    <t xml:space="preserve">The proportion of recognised informal settlements within the municipal area which are receiving at least a basic standard of service for refuse collection and cleaning services all weeks in the year. A "recognised informal settlement" refers to any process whereby the municipality officially documents the existence of the informal settlement and its obligations with regards to servicing its residents. This excludes "known" settlements that may emerge in the course of the reporting as a result of land invasions or on private property which the municipality is not responsible for. If the informal settlement has not received a basic standard of service in duration of more than one week, it should not be counted. Informal settlements that have experienced delayed collection of more than a week, or skipped weeks, are not considered to have received a basic standard of refuse removal. </t>
  </si>
  <si>
    <t xml:space="preserve">((1) Number of informal settlements receiving basic waste removal services / (2) Total number of recognised informal settlements) </t>
  </si>
  <si>
    <t xml:space="preserve">The indicator is cumulative for the year to date. Given the standard applies across the entire year, it is probable that municipalities will start off performing well and as there are service interruptions, delays or otherwise in the course of the year, this may decline. Therefore the denominator should be calculated as at the start of the financial year. New informal settlements recognised in the course of the year should therefore not affect the indicator. 
As an example, if a municipality has 20 recognised informal settlements and it services them for 13 consecutive weeks in Q1, then the indicator value will be 20/20 = 100%. If by Q2 one of the recognised informal settlements experiences delayed collection for more than a week out of the 26 weeks for whatever reason (whether industrial action, sick leave induced backlogs, or otherwise), then the indicator value will be 19 / 20 = 95%. However, if by Q4 the municipality has only managed to service 17 of the 20 recognised informal settlements continuously across all 52 weeks in the year, then the indicator value will be 17/20 = 85%.
Where a municipality has systems in place for localised service provision tracking at a sub-settlement level, as in the case of dwelling level collections within informal settlements, this unit of measurement may be substituted for "informal settlements" on condition of a clearly documented and available Standard Operating Procedure that sets out clearly how more precise and localised data can be supplied at the sub-settlement level. 
</t>
  </si>
  <si>
    <t xml:space="preserve">The indicator has been revised between 2023/24 reporting from an annual indicator to a quarterly reporting indicator for 2024/25 to support in-year monitoring. </t>
  </si>
  <si>
    <t>(1) Number of informal settlements receiving receiving basic waste removal services</t>
  </si>
  <si>
    <t xml:space="preserve">The number of recognised informal settlements within the municipal area which are receiving basic refuse collection and cleaning services at least once a week for each of the 52 weeks in a year (or the weeks in the financial year to date). Where an informal settlement has had refuse collection delayed or skipped for a week or more, it should not be counted. </t>
  </si>
  <si>
    <t xml:space="preserve">Delays resolved in less than a week are considered as receiving basic refuse removal services. </t>
  </si>
  <si>
    <t xml:space="preserve">Settlements which have been recognised by municipal authorities as informal as at the start of the financial year. </t>
  </si>
  <si>
    <t xml:space="preserve">Newly recognised informal settlements should not be added to the denominator in the course of the year as it should be fixed across the reporting year.  </t>
  </si>
  <si>
    <t xml:space="preserve">Percentage of scheduled waste collection service points experiencing collection delays of more than one day </t>
  </si>
  <si>
    <t>Percentage of waste collection service users</t>
  </si>
  <si>
    <t xml:space="preserve">Solid waste collection is one of the core services that local government provides, and is a key element in both creating decent living conditions, and maintaining a healthy environment. Non-collection complaints and extended delays in collection reflect instances when users are not receiving the services which they expect and pay for. Measuring the number of scheduled service points affected by collection delays of more than one collection delay highlights the extent to which service delays exceed the national standards (2011) set in relation to the National Environment Management: Waste Act. These include customer service standards for kerbside collection: 
"9.a. Weekly waste collection must be done on the same day every week according to the municipality's schedule.
b. When the schedule municipal services are interrupted for whatever reason, the municipality must resume the service as soon as is practical and address all backlogs so caused as a matter of priority.
c.  When collection has been missed the waste must be removed not later than one the next scheduled collection day..." 
The indicator measures delays to scheduled waste collection services which affects predominantly formal areas, but will increase in coverage as more formal areas are proclaimed and developments completed. A low percentage is desirable performance for the indicator over the year.  </t>
  </si>
  <si>
    <t xml:space="preserve">This is a measure of the number of scheduled kerbside waste collection service points affected by waste collection delays of more than one scheduled collection day, out of the total population of municipal scheduled kerbside waste collection points over the reporting period. A scheduled waste collection service user is someone residing at a site for which the municipality provides a scheduled kerbside collection service on a weekly basis in terms of the National Evirnment Management: Waste Act, National Domestic Waste Collection Standards, Section 9a. The service points are proxies for users. The indicator measures the instance of service points affected by collection delays exceeding the scheduled waste collection standard of one collection day in terms of section 9c. "c. When collection has been missed the waste must be removed not later than on the next scheduled collection day".  The indicator is measured in terms of scheduled waste collection in relation to the total number of kerbside wate collection service points multiplied by 52 weekly collections. </t>
  </si>
  <si>
    <t>(1) Aggregate of the number of scheduled waste collection service points experiencing collection delays of more than one day / ((2) Total number of scheduled waste collection service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</si>
  <si>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National Environmental Management: Waste Act, 2008- National Domestic Waste Collection Standards</t>
  </si>
  <si>
    <t>The indicator relies on municipal tracking of the number of service points affected by delays that exceed one scheduled collection day throughout the 52 weeks of the year. Scheduled service points are used as a proxy for the total population of service users. For instance, if a municipality has 100 waste collection service points and 95 of them experience delays of more than one collection day in the first week of the year, 45 experience delays in the 27th week, and 62 experience delays in the 52nd week, then the indicator value would be calculated as follows: (95 + 45 + 62) / (100 x 52) = 3.9%</t>
  </si>
  <si>
    <t xml:space="preserve">Most municipalities already track this information on a localised basis to notify ward councillors where there are service delays and backlogs. This indicator requires the formalisation of systems that allow the municipality to track this in terms of the number of waste service collection points affected by delays that exceed the standard of one collection day. Most municipalities may derive benefit from monitoring this indicator on a weekly basis, over and above annual reporting. </t>
  </si>
  <si>
    <t>(1) Aggregate of the number of scheduled waste collection service points experiencing collection delays of more than one day</t>
  </si>
  <si>
    <t xml:space="preserve">A scheduled waste collection service point is a site for which the municipality provides a scheduled kerbside collection service on a weekly basis in terms of the National Evirnment Management: Waste Act, National Domestic Waste Collection Standards, Section 9a. The indicator measures the instance of service points affected by collection delays exceeding the scheduled waste collection standard of one collection day in terms of section 9c." When collection has been missed the waste must be removed not later than on the next scheduled collection day". The data element aggregates every instance of delayed collection across the 52 weeks in the financial year. </t>
  </si>
  <si>
    <t>Number of waste collection service points</t>
  </si>
  <si>
    <t xml:space="preserve">This data element measures the number of service points. A single service point may be affected by multiple delays of more than one collection day across the 52 weeks in the year. The maximum number of instances of delay per service point is 52. </t>
  </si>
  <si>
    <t xml:space="preserve">A scheduled waste collection service site for which the municipality provides a scheduled kerbside collection service on a weekly basis. The population of total service points is therefore on the basis of a scheduled collection service site, not necessarily the number of people in a household in residence who benefit from that collection. The total service collection points should be inclusive of all scheduled collection sites. </t>
  </si>
  <si>
    <t xml:space="preserve">The percentage of coastline with protection measures in place within the municipal area. Protection measures refer to measures for protecting the coastal environment from activities that may detrimentally affect it and are inclusive of periodic maintenance. Protection measures are divided into 4 main categories: Hard (options influence coastal processes to stop or reduce the rate of coastal erosion.); Soft (aim to dissipate wave energy by mirroring natural forces and maintaining the natural topography of the coast); Combined (combining hard and soft solutions is sometimes necessary to improve the efficiency of the options and provide an environmentally and economically acceptable coastal protection system); and Innovative (exploited advancements in specific areas of engineering associated with erosion control namely geotextiles and beach drainage). Protection measures are therefore inclusive of managed retreat too. </t>
  </si>
  <si>
    <t>Number of subsidised housing units constructed using various Human Settlements Programmes</t>
  </si>
  <si>
    <t xml:space="preserve">A basic level service for the core services of water and sanitation, as well as road access, is a prerequisite for 'adequate housing'. This indicator tracks the number of sites to which the municipality has provided a minimum service level for the basic services of water, sanitation and road access in terms of infrastructure provision. Electricity connections to sites tend to occur much later and waste removal is a recurring service that is not based on infrastructure provision to a site and are therefore excluded. 
The indicator TID is in line with the Department of Human Settlements guidance related to Municipalities regarding the use of the Urban Settlements Development Grant (USDG) and the Informal Settlement Upgrading Grant.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</si>
  <si>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water and sanitation to a basic level of service, as well as road access, within the municipality in the financial year.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This refers to direct connections only and does not provide for indirect connections. </t>
  </si>
  <si>
    <t>(1) Number of all sites serviced receiving the specified basic services</t>
  </si>
  <si>
    <t xml:space="preserve">The indicator originates with MTSF: Priority 5: Spatial integration, Human settlements and local government. It is aligned in terms of the Outcome- Adequate housing and improved quality living environments. Reference to the Department of Human Settlements' "Number of service sites delivered" Technical Indicator Description has been used as the basis forthis indicator definition. </t>
  </si>
  <si>
    <t xml:space="preserve">The indicator measures those newly serviced sites and does not measure all existing serviced sites within the municipal area. Sites lacking any one of the three specified services, or below the minimum standard for that service should be excluded from the count. Communal servicing should not be counted within this indicator as it refers to direct connections. 
</t>
  </si>
  <si>
    <t xml:space="preserve">It is acknowledged that the three core services may not be delivered simultaneously and the respective Water &amp; Sanitation indicators measure individual connections. This indicator is therefore intended to provide a measure of when ALL THREE basic services have been successfully provided to a site. This is inclusive of direct connections, so far as they meet basic service standards. This indicator is also intended to support the realisation of improving access to adequate housing by tracking the  core service connections/provisions as a pre-requisite. Serviced sites will be provided as part of the national housing programme, but may also be provided by the municipality using the USDG or other funding.
The DHS advises that an engineer's report be issued as a basis of evidence and/or a Completion Certificate. </t>
  </si>
  <si>
    <t>(1) Number of all sites serviced receiving the specified basic services.</t>
  </si>
  <si>
    <t xml:space="preserve">This refers to the number of all sites serviced with a new connection(s) achieving water and sanitation to a basic level of service, as well as road access, within the municipality.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are provided. This refers to direct connections only and does not provide for indirect connections.  The data element only measures those newly 'serviced' sites and does not measure all serviced sites within the municipal area.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</si>
  <si>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Although land purchase may ultimately require approval by Council, the municipal administration should be able to plan and budget for, support the necessary administrative processes and be able to account in relation to the extent of land acquired. Where land acquisition is unsuccessful owing to Council decisions not to acquire land, or because of delays associated with Council sittings, this should be considered in relation to administrative performance.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</si>
  <si>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 Desirable performance is in relation to managing communal spaces so as to meet or exceed a minimum level of available burial plot capacity for the municipality to continue to provide this public service.</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</si>
  <si>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municipality's current policy provisions and used plots, the indicator measures what percentage of the total available cemetery capacity in active cemeteries is currently utilised. </t>
  </si>
  <si>
    <t xml:space="preserve">Cemeteries that are not active or available for burying for any reason should be excluded from the denominator. 
If a municipality has 24 burial plots available in a municipality with total capacity of 200 burial plots (i.e. 100 burial spaces with a stacking policy of 2 burial plots per space), then the indicator would reflect as 24 / 200 = 12%. 
</t>
  </si>
  <si>
    <t xml:space="preserve">The percentage of reported 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</si>
  <si>
    <t xml:space="preserve">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but this target was not met. Municipalities undertake new service connections as part of their core service delivery functions and this indicator tracks the number of new connections planned for by the municipality. </t>
  </si>
  <si>
    <t xml:space="preserve">The total number of new sewer connections (defined as connections to a flush toilet connected to the sewerage system or a septic tank or a VIP toilet) made by the municipality. This is inclusive of new sewer connections to communal facilities that meet basic sanitation standards.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</si>
  <si>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</si>
  <si>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sanitation connections to consumer units meeting basic standards (defined as connections to a flush toilet connected to the sewerage system or a septic tank or a VIP toilet) made by the municipality. </t>
  </si>
  <si>
    <t xml:space="preserve">Total number of new sanitation connections to communal toilet facilities meeting basic sanitation standards made by the municipality. </t>
  </si>
  <si>
    <t xml:space="preserve">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but this target was not met. Municipalities undertake new service connections as part of their core service delivery functions and this indicator tracks the number of new connections planned for by the municipality. </t>
  </si>
  <si>
    <t xml:space="preserve">Total number of new water connections meeting minimum standards (supply of water is Piped (tap) water inside dwelling/institution, Piped (tap) water inside yard, and/or Community stand: &lt;200 m) made by the municipality. This is inclusive of new water connections to communal facilities that meet minimum standards. </t>
  </si>
  <si>
    <t xml:space="preserve">The indicator measures connections and not the total number of delivery points (taps) that may benefit from a single connection.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</si>
  <si>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water connections to piped (tap) water made by the municipality. This is inclusive of piped (tap) water in the dwelling/institution or in the yard. </t>
  </si>
  <si>
    <t>Total number of new water connections to public/communal taps made by the municipality.</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</si>
  <si>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</si>
  <si>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</si>
  <si>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(1) Current annual real water losses in the network / (2) Unavoidable annual real water losses 
</t>
  </si>
  <si>
    <t xml:space="preserve">(2) Unavoidable annual real water losses </t>
  </si>
  <si>
    <t>FD2.1</t>
  </si>
  <si>
    <t>Disaster Management Centre Readiness</t>
  </si>
  <si>
    <t>Reduced risk of fire and disaster vulnerability</t>
  </si>
  <si>
    <t>Readiness scale (1-3)</t>
  </si>
  <si>
    <t xml:space="preserve">Disaster Management Centres should be established in compliance with the Disaster Management Act (Act No. 57 of 2022) with the aim of reducing the risks and vulnerabilities associated with disasters, as well as coordinating responses among various entities and role-players. The indicator provides a simplified, scalable determination of readiness as a proximate indicator for the reduction of risk. It is meant to monitor whether some of the basic provisions for readiness to function are present.   </t>
  </si>
  <si>
    <t>A disaster management centre is considered ‘ready’ if the following three conditions are met: 
1. An appointed Head of Centre (Disaster Management);
2. A Disaster Management Plan is updated or reviewed periodically (every five years);
3. An annual report is submitted to the National Disaster Management Centre.</t>
  </si>
  <si>
    <t>(1)Number of specified conditions of readiness met:
1 = Not ready (1 condition or less)
2= Partially ready (2 conditions met)
3= Ready (All 3 conditions met)</t>
  </si>
  <si>
    <t>CoGTA National Disaster Management Centre
Disaster Management Act (Act No. 57 of 2022)</t>
  </si>
  <si>
    <t xml:space="preserve">The indicator reflects an annual appraisal of whether all three conditions readiness are met as conveyed with a score of 1-3 as per the provisions of the Definition and Indicator Formula. </t>
  </si>
  <si>
    <t xml:space="preserve">The indicator is not meant to replace a comprehensive assessments of readiness or functionality carried out by the National Disaster Management Centre. It serves as a high-level, mostly administrative, monitoring measurement of basic conditions associated with readiness and provides a basis for accountability. It does not equate to an assessed outcome of centre functionality. </t>
  </si>
  <si>
    <t>FD2.1(1)</t>
  </si>
  <si>
    <t>(1) Number of specified conditions of readiness met</t>
  </si>
  <si>
    <t xml:space="preserve">(1) Number of specified conditions of readiness met by the Disaster Management Centre:
1 = Not ready (1 condition or less)
2= Partially ready (2 conditions met)
3= Ready (All 3 conditions met)
The three conditions applicable to the definition are as follows: 
1. An appointed Head of Centre (Disaster Management);
2. A Disaster Management Plan is updated or reviewed periodically (every five years);
3. An annual report is submitted to the National Disaster Management Centre.
See additional notes below.  </t>
  </si>
  <si>
    <t>Structure responsible for Municipal Disaster Management</t>
  </si>
  <si>
    <t>The appointed Head of Centre must meet the requirements of the position as prescribed in the Act and should not be acting. A Disaster Management Plan is considered updated or reviewed if a revised plan has been submitted to the National Disaster Management Centre in the last five years, it need not have been tabled in Council within the last five years (although this is good practice). 
An annual report for submission refers to the financial year of reporting- Submission of the previous financial year’s annual report should not be credited for the current reporting year.</t>
  </si>
  <si>
    <t>FD2.2</t>
  </si>
  <si>
    <t>Fire Services function in accordance with prescribed requirements</t>
  </si>
  <si>
    <t>Functionality scale (1-3)</t>
  </si>
  <si>
    <t>Functional fire services should be provided in line with the Fire Brigade Services Act (Act No. 99 of 1987) and the associated norms and standards. The establishment of fire services is a pre-requisite for deploying capabilities towards fire safety, prevention initiatives and responsiveness as a proximate indicator for the reduction of risk. The indicator provides a simplified, scalable determination of the functionality of fire services.</t>
  </si>
  <si>
    <t xml:space="preserve">As per the Act, a  “Local authority may establish a service in accordance with prescribed requirements”. A fire service is therefore considered ‘functional’ if it meets the following three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
  </si>
  <si>
    <t>(1)	Number of specified conditions of fire services functionality met:
1 = Not functional (1 condition or less)
2= Partially functional (2 conditions met)
3= Functional (All 3 conditions met)</t>
  </si>
  <si>
    <t>CoGTA National Disaster Management Centre
Fire Brigade Services Act (Act No. 99 of 1987)
National Promulgation 153 of the Fire Brigade Act
White Paper on Fire Services: Note 515 of 2020
SANS 10090: Community Protection Against Fire</t>
  </si>
  <si>
    <t xml:space="preserve">The indicator reflects an annual determination of whether all three conditions of functionality are met as conveyed by a score of 1-3 as per the provisions of the Definition and Indicator Formula. </t>
  </si>
  <si>
    <t>Applies to all, but where the power and function does not sit with the municipality they are not required to report on condition of a formalised agreement with the municipality that is responsible. 
The indicator is not meant to replace a comprehensive assessments of fire services functionality. It serves as a high-level, administrative, monitoring measurement of basic conditions associated with functionality and provides a basis for accountability. It does not equate to an assessed outcome of functionality.
The following should inform the municipal Standard Operating Procedure for the indicator: 
1) The appointed Fire Chief Officer must meet the requirements of the position as prescribed in the Act and should not be acting. 
2) Municipalities reporting on indicator FD1.11 with supporting evidence will be deemed to have met condition 2. 
3)Condition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</si>
  <si>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FD2.2(2)</t>
  </si>
  <si>
    <t>(1) Number of specified conditions of fire services functionality met</t>
  </si>
  <si>
    <t>A fire service is considered ‘Functional’ if it meets the following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The specified conditions of fire services functionality are:
1 = Not functional (1 condition or less)
2= Partially functional(2 conditions met)
3= Functional (All 3 conditions met)</t>
  </si>
  <si>
    <t>Municipal Fire Brigade</t>
  </si>
  <si>
    <t>The following should inform the municipal Standard Operating Procedure for the indicator: 
The appointed Fire Chief Officer must meet the requirements of the position as prescribed in the Act and should not be acting. Municipalities reporting on indicator FD1.11 with supporting evidence will be deemed to have met condition 2. 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</si>
  <si>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Percentage change in the number of individuals in formal employment</t>
  </si>
  <si>
    <t>Percentage change in individual FTE employment opportunities</t>
  </si>
  <si>
    <t xml:space="preserve">Formal employment reflects decent work opportunities created in the local economy. This is a leading indicator of the vibrancy and health of the overall economy. Over the course of a municipal term of government the municipality will undertake various initiatives to facilitate the conditions for economic trade and an increase in employment opportunities. This opportunity measures the scale of the change sought in formal employment over the term of government.  </t>
  </si>
  <si>
    <t>The proportional change between the number of Full-Time Equivalent (FTE) individuals in formal employment within a municipal area at the start of the term of government as compared to the amount at the end of the term. Formal employment refers to someone who has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t>
  </si>
  <si>
    <t>((1) Number of individuals in FTE employment in the recently concluded tax year – (2) Number of individuals in FTE employment at the start of the term of local government) / (2) Number of individuals in FTE employment at the start of the term of local government</t>
  </si>
  <si>
    <t xml:space="preserve">The indicator is reported in the “Municipal_FTE.csv”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</si>
  <si>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10% increase in formal employment). If a municipality has 100 FTE jobs in 2022 and in 2026 it has 111 FTE jobs, then the indicator value would reflect as (111-100)/100 = 11% in 2026.  
When setting a medium-term target for the indicator, the municipality should take into account projected population growth and demographic shifts in the working age population. </t>
  </si>
  <si>
    <t>(1) Number of individuals in FTE employment in the recently concluded tax year</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</si>
  <si>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most recently concluded tax year and will change across financial years. </t>
  </si>
  <si>
    <t xml:space="preserve">South African Revenue Service- Spatial Tax Panel </t>
  </si>
  <si>
    <t>The data element is updated annually with the release of the latest tax data around May-June.</t>
  </si>
  <si>
    <t xml:space="preserve">(2) Number of individuals in FTE employment at the start of the term of local government   </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</si>
  <si>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baseline year for the term of local government which is set as 2022 for the purpose of this indicator. </t>
  </si>
  <si>
    <t xml:space="preserve">The data element should be fixed across the term of local government through 2026. </t>
  </si>
  <si>
    <t>LED1.6</t>
  </si>
  <si>
    <t>Percentage change in the number of formal micro and small firms</t>
  </si>
  <si>
    <t>Percentage change in micro and small firms</t>
  </si>
  <si>
    <t xml:space="preserve">Small enterprises are crucial for economic development as they stimulate job creation and provide opportunities for entrepreneurship, helping to reduce unemployment and poverty. Additionally, they foster innovation and competition, driving overall economic growth and resilience in diverse industries. An increase in firms of this size over time reflects a wider variety of business opportunities and potential employers.  </t>
  </si>
  <si>
    <t>The proportional change between the number formal micro and small firms within a municipal area at the start of the term of government as compared to the amount at the end of the term.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t>
  </si>
  <si>
    <t>((1) Number of micro and small formal firms within the municipal area in the tax year– (2) Number of micro and small formal firms within the municipal area at the start of the term of local government ) / (2) Number of micro and small formal firms within the municipal area at the start of the term of local government</t>
  </si>
  <si>
    <t xml:space="preserve">The indicator is reported in the “Municipal_Establishments_FirmSizeSARS.csv”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</si>
  <si>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5% increase in formal micro and small firms). If a municipality has 100 formal micro and small firms in 2022 and in 2026 it has 106 FTE jobs, then the indicator value would reflect as (106-100)/100 = 6% in 2026.  
When setting a medium-term target for the indicator, the municipality should take into account projected growth and trends among micro and small business enterprises. </t>
  </si>
  <si>
    <t>LED1.6(1)</t>
  </si>
  <si>
    <t>(1) Number of micro and small formal firms within the municipal area in the tax year</t>
  </si>
  <si>
    <t xml:space="preserve">The number formal micro and small firms within a municipal area in the tax year.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This data element refers to the most recently concluded tax year and will change across financial years. </t>
  </si>
  <si>
    <t>Number of firms</t>
  </si>
  <si>
    <t>LED1.6(2)</t>
  </si>
  <si>
    <t>(2) Number of micro and small formal firms within the municipal area at the start of the term of local government</t>
  </si>
  <si>
    <t xml:space="preserve">The number of micro and small formal firms within the municipal area at the start of the term of local government.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
  </si>
  <si>
    <t>LED1.7</t>
  </si>
  <si>
    <t>(1) Sum of the total working days per business application finalised/ (2) Number of business applications finalised</t>
  </si>
  <si>
    <t xml:space="preserve">The stability of top management is central to the ability of a municipality to perform well. This refers to the consistent occupation of senior management positions by staff with the requisite skills and experience. This does not mean there should not be exits, but that exits should happen in a planned way, ideally ensuring that there is a seamless handover to fully appointed successors. Extended periods of acting arrangements are not desired and reflect poorly on managerial stability within a municipality. </t>
  </si>
  <si>
    <t xml:space="preserve">Top management is defined as Section 56 and 57 Managers, as per the Municipal Systems Act (2000). This refers to the number of actual working days in which all of the top management positions in the municipality are filled by full-time employees not in an acting position, as a percentage of the total number of possible standard working days for those positions in the financial year. Where a full-time employee is under suspension or has taken extended sick leave (more than 2 weeks), this should not be counted towards the standard working days of a fully appointed official. A calendar year of standard working days is recognised as 246 working days. The number of actual working days where the municipality is "stable" is therefore the sum of actual working days that each S56 and S57 post was occupied by a fully appointed official (not suspended or vacant) with a valid signed contract and performance agreement as a proportion of the total number of possible standard working days for all of thoes positions in the calendar year.  </t>
  </si>
  <si>
    <t xml:space="preserve">((1) Sum of actual working days, in the reporting period, that each S56 and S57 post was occupied by a fully appointed official (not suspended or vacant) with a valid signed contract and performance agreement) / (2) Total aggregate standard working days for all S56 and S57 posts) </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</si>
  <si>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actual working days. 
If a municipality has 10 Section 56 and Section 57 positions and 8 of those positions are filled for the year without any top management on suspension or extended sick leave, then the indicator would be 1968 / 2460 = 80%. But if a 9th Section 57 position was filled with 150 actual working days filled, then the indicator value would be 2118/2460 = 86%. </t>
  </si>
  <si>
    <t>Where a new S56 or 57 post has been created this should be reflected in a pro-rata treatment of the reporting period. Where an official is away from duty while travelling for work, or is utilising annual leave, and another official is acting in their position, the post can still be deemed to be 'fully appointed and occupied". This indicator could be run just for the MM position as well.</t>
  </si>
  <si>
    <t>(1) Sum of actual working days, in the reporting period, that each S56 and S57 post was occupied by a fully appointed official (not suspended or vacant) with a valid signed contract and performance agreement)</t>
  </si>
  <si>
    <t xml:space="preserve">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 There are 246 standard working days per year, per position for the purpose of informing this data element. </t>
  </si>
  <si>
    <t xml:space="preserve">(2) Total aggregate standard working days for all S56 and S57 Posts </t>
  </si>
  <si>
    <t xml:space="preserve">The sum of all standard working days (e.g. not weekends or public holidays) in a year for all S56 and S57 posts.  There are  246 standard working days per year, per position for the purpose of informing this data element. </t>
  </si>
  <si>
    <t>The standard working days for each post are aggregated. If a new post is created during the reporting period or eliminated in that period, the working days for that post will be less than the standard working days. If there are 10 posts x 246 standard working days the data element value = 2460. If there are 5 posts x 246 standard working days the data element value is 1230.</t>
  </si>
  <si>
    <t xml:space="preserve">The number of unfilled posts in the municipal organisational structure as a percentage of the total number of employee posts in the municipality's organisational structure. The unfilled posts are inclusive of temporary and contract positions that appear on the municipality's approved organisational structure. They are exclusive of unfunded vacant positions on the municipality's approved organisational structure. </t>
  </si>
  <si>
    <t xml:space="preserve">(((1) The number of employee posts on the approved organisational structure - (2) The number of actual employees in the municipality) / (1) The number of employee posts on the approved organisational structure) </t>
  </si>
  <si>
    <t>The number of employee posts that make up the organisational structure approved by the council of the municipality. This is inclusive of temporary and contract workers on the approved organisational structure. It is exclusive of unfunded vacant posts.</t>
  </si>
  <si>
    <t>(2) The number of actual employees in the municipality</t>
  </si>
  <si>
    <t xml:space="preserve">The number of actual employees of the municipality. This refers to actual employees in posts that reflect on the approved organisational structure. This is inclusive of temporary and contract workers that appear on the municipality's approved organisational structure. It is exclusive of Expanded Public Works Programme and short-term appointments that do not reflect on the municipality's approved organisational structure. </t>
  </si>
  <si>
    <t xml:space="preserve">Informed by the COGTA Back 2 Basics questionnaire.
Disaggregation note- Municipalities should be prepared to disaggregate this data in terms of women, youth and persons with disabilities upon request. </t>
  </si>
  <si>
    <t>Percentage of vacant posts filled within 6 months</t>
  </si>
  <si>
    <t xml:space="preserve">The percentage of posts for which an appointment decision has been made within six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</si>
  <si>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6 months since the date (dd/mm/yyyy) of authority to proceed with filling the vacancy / (2) Number of vacant posts that have been filled) </t>
  </si>
  <si>
    <t xml:space="preserve">B2B reporting framework; Ministerial input. The indicator relates to MTSF Priority 1: Building a capable, ethical and development state. It is aligned to the Outcome- Functional, efficient and integrated government. 
Local Government: Municipal Systems Act, 2000, Local Government: Municipal Staff Regulations (2021), Section 11 (1)(b). </t>
  </si>
  <si>
    <t>(1) Number of vacant posts filled within 6 months since the date (dd/mm/yyyy) of authority to proceed with filling the vacancy</t>
  </si>
  <si>
    <t>The number of vacant posts on the approved organisational structure filled within 6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</si>
  <si>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Percentage of wards that have held a quarterly councillor-convened community meeting</t>
  </si>
  <si>
    <t xml:space="preserve">The indicator provides an indication of the extent of public participation opportunities in the municipality at ward level in terms of municipal engagement via councillor-convened community meetings open to the public per quarter. Each ward councillor should convene at least one quarterly meeting in his/her ward as per the Municipal Systems Act and Councillor Code of Conduct. This indicator measures the extent to which this occurs across all municipal wards in the municipality each quarter. </t>
  </si>
  <si>
    <t xml:space="preserve">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 For the purposes of the indicator, a ward cannot report more councillor-convened community meetings than the quarter which is being reported against. </t>
  </si>
  <si>
    <t xml:space="preserve">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 If a municipality has 25 wards, and  in the first quarter 20 wards hold one or more councillor-convened community meetings, then the indicator value is 20 / (25 x 1) = 80%. If the same municipality reports for the third quarter and 18 wards have had three or more councillor-convened community meetings, 6 wards have had two or more meetings; and 1 ward has not had any meetings, then the indicator value is 66 / (25 x 3)= 88%. </t>
  </si>
  <si>
    <t xml:space="preserve">The maximum value for this indicator at the end of the reporting period would be 100% if all wards held a councillor-convened community meeting in each quarter (4) over the entire financial year. A meeting convened outside of a given quarter cannot be backdated or forward dated as legislation requires these meetings happen quarterly. </t>
  </si>
  <si>
    <t xml:space="preserve">The number of community meetings convened by the ward councillors in the municipality in terms of the quarter. Community meetings need to be held within the ward, by the ward councillor with a public notice period. The municipality should not report on more meetings per ward than the quarter of the year. </t>
  </si>
  <si>
    <t>This is the count of the total number of signed performance agreements by the municipal manager (section 57) and section 56 managers. A performance agreement 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municipal manager (MM) is appointed by council. He is the link between the council and the administration, of which he is the head. He has to account for the municipality's income and expenditure, assets and other obligations such as proper adherence to all legislation applicable to municipalities. A Section 56 manager is a manager employed under the terms of Section 56 of the Local Government: Municipal Systems Act, 2000. They are directly accountable to the municipal manager; or an acting manager directly accountable to the municipal manager under circumstances and for a period as prescribed</t>
  </si>
  <si>
    <t>C1 (GG)(1)</t>
  </si>
  <si>
    <t xml:space="preserve">This is the count of the number of Executive Committee (ExCo) or Mayoral Committee meetings held. A Mayoral committee meeting is a meeting of the committee appointed by the Executive Mayor in terms of section 60 of the Structures Act. An Executive Committee refers to the members of Council elected to serve on an executive structure Chaired by the Mayor. </t>
  </si>
  <si>
    <t>C2 (GG)(1)</t>
  </si>
  <si>
    <t>This is the count of the number of Council portfolio committee meetings held. Portfolio committees exercise oversight over a particular municipal department or “portfolio”.</t>
  </si>
  <si>
    <t>C3 (GG)(1)</t>
  </si>
  <si>
    <t xml:space="preserve">This is the count of the number of MPAC committee meetings held. A Municipal Public Accounts Committee (MPAC) is one of the Committees in terms of Section 79 of the Local Government: Municipal Structures Act 117 of 1998 to serve as an oversight committee to deal with Oversight Reports on annual reports as per Section 129 (1) of the Municipal Finance Management Act 56 of 2003. </t>
  </si>
  <si>
    <t>C4 (GG)(1)</t>
  </si>
  <si>
    <t xml:space="preserve">This is a count of the number of recognised traditional leaders within a muncipal boundary. A municipal boundary is defined as a line enclosing the geographical area of jurisdiction of a municipal corporation as delineated by territorial legislation. Recognised leaders refer to those groups which the municipal council officially recognises within the municipal area. </t>
  </si>
  <si>
    <t>C5 (GG)(1)</t>
  </si>
  <si>
    <t xml:space="preserve">This is a count of the number of formal (minuted) meetings between the Mayor, Speaker, and MM held. A Mayor is the head of the executive of the municipality. A Speaker presides at meetings of the Council and performs the duties and exercises the powers delegated to the Speaker as defined in Section 59 of the Municipal Systems Act. A municipal manager (MM) is the accounting officer of the municipality appointed by council in terms of Section 57 of the Municipal Systems Act. </t>
  </si>
  <si>
    <t>C6 (GG)(1)</t>
  </si>
  <si>
    <t>C7 (GG)(1)</t>
  </si>
  <si>
    <t xml:space="preserve">The number of councillors that have received training. A councillor is an individual who is elected to represent their local community and runs their local council. Training can be of any duration, length and need not be formally accredited. </t>
  </si>
  <si>
    <t>C8 (GG)(1)</t>
  </si>
  <si>
    <t xml:space="preserve">The number of municipal officials that have received training. A municipal official is  a person in the employ of the municipality who has been delegated to perform any function of the municipality or any function for which the municipality is responsible. Training can be of any duration, length and need not be formally accredited. </t>
  </si>
  <si>
    <t>C9 (GG)(1)</t>
  </si>
  <si>
    <t>The number of work stoppages. Work stoppage refers to the temporary cessation of work as a form of protest and can be initiated by either employees or management. When initiated by employees, work stoppages refer to a single employee or group of employees ceasing work purposefully as a means of protest.</t>
  </si>
  <si>
    <t>C10 (GG)(1)</t>
  </si>
  <si>
    <t>The number of litigation cases instituted by the municipality. Litigation is an action brought in court to enforce a particular right. It involves a series of steps that may lead to a court trial and ultimately a resolution of the matter.</t>
  </si>
  <si>
    <t>C11 (GG)(1)</t>
  </si>
  <si>
    <t>C12 (GG)(1)</t>
  </si>
  <si>
    <t xml:space="preserve">The number of forensic investigations insitituted.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</si>
  <si>
    <t>C13 (GG)(1)</t>
  </si>
  <si>
    <t>C14 (GG)(1)</t>
  </si>
  <si>
    <t>The number of days sick leave taken by municipal employees. Sick leave is paid time off from work that workers can use to stay home to address their health needs without losing pay. It differs from paid vacation time or time off work to deal with personal matters, because sick leave is intended for health-related purposes.</t>
  </si>
  <si>
    <t>C15 (GG)(1)</t>
  </si>
  <si>
    <t>The number of permanent employees employed by the municipality. Permanent employees do not have a predetermined end date to their employment, and their positions are part of the official organisational structure of the municipality.</t>
  </si>
  <si>
    <t>C16 (GG)(1)</t>
  </si>
  <si>
    <t>The number of temporary employees employed by the municipality. Temporary employees refer to those employed on a fixed-term contract in addition to the official organisational structure of the municipality.</t>
  </si>
  <si>
    <t>C17 (GG)(1)</t>
  </si>
  <si>
    <t>The number of approved demonstrations in the municipal area. A demonstration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</si>
  <si>
    <t>C18 (GG)(1)</t>
  </si>
  <si>
    <t>C19 (GG)(1)</t>
  </si>
  <si>
    <t>The number of permanent environmental health practitioners employed by the municipality. Environmental health practitioners are dedicated to protecting public health by monitoring and recommending solutions to reduce pollution levels. They use specialized equipment to measure the levels of contaminants in air, water and soil, as well as noise and radiation levels.</t>
  </si>
  <si>
    <t>C20 (ENV)(1)</t>
  </si>
  <si>
    <t>C21 (ENV)(1)</t>
  </si>
  <si>
    <t>The number of council meetings. A council is made up of elected members who approve policies and by-laws for their municipal area. Council meetings are a platform used by concillors to discuss these policies, by-laws and other issues relating to their municipality (e.g. service delivery issues) and to make decisions, through councillor voting, on them. Council meetings are typically open to the general public to attend as well.</t>
  </si>
  <si>
    <t>C22 (GG)(1)</t>
  </si>
  <si>
    <t xml:space="preserve">The number of disciplinary cases for misconduct related to fraud and corruption active within the municipality. A disciplinary case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Fraud typically occurs with regard to finance. Corruption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</si>
  <si>
    <t>C23 (GG)(1)</t>
  </si>
  <si>
    <t>The number of council meetings where an unplanned disruption forces the municipal council to abandon the proceedings as originally scheduled and it is unable to conclude the agenda on account of the disruption. "Disruption",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</si>
  <si>
    <t>C24 (GG)(1)</t>
  </si>
  <si>
    <t>C25 (GG)(1)</t>
  </si>
  <si>
    <t xml:space="preserve">The Cumulative R-value of all tenders awarded. A tender is an invitation to bid for a project. A tender is 'awarded' when the municipality officially selects an individual/company to carry out the work required to complete a project. </t>
  </si>
  <si>
    <t>C26 (GG)(1)</t>
  </si>
  <si>
    <t>The number of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</si>
  <si>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C27 (GG)(1)</t>
  </si>
  <si>
    <t>The R-value of all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</si>
  <si>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C28 (GG)(1)</t>
  </si>
  <si>
    <t>The number of applications for rezoning a property for commercial purposes approved. Rezoning a property for commercial purposes is when the initial classification assigned for the use of a property (e.g. for residential purposes) is adjusted so that it permits business to be conducted on the property.</t>
  </si>
  <si>
    <t>C29 (LED)(1)</t>
  </si>
  <si>
    <t>The number of business licenses approved. Business licenses are permits issued by the municipality that allow individuals or companies to conduct business within the municipal area. It is the authorization to operate a business issued by the local government.</t>
  </si>
  <si>
    <t>C30 (GG)(1)</t>
  </si>
  <si>
    <t xml:space="preserve">The number of approved posts in the municipality with regard to municipal infrastructure.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</si>
  <si>
    <t>C31 (GG)(1)</t>
  </si>
  <si>
    <t xml:space="preserve">The number of municipal infrastructure positions filled.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</si>
  <si>
    <t>C32 (GG)(1)</t>
  </si>
  <si>
    <t xml:space="preserve">The number of tenders over R200 000 awarded.  A tender is an invitation to bid for a project. A tender is 'awarded' when the municipality officially selects an individual/company to carry out the work required to complete a project. </t>
  </si>
  <si>
    <t>C33 (GG)(1)</t>
  </si>
  <si>
    <t>The number of continuous months the Municipal Managers' position has been filled (not Acting).  A municipal manager (MM) is appointed by council in terms of Section 56 of the Municipal Systems Act.</t>
  </si>
  <si>
    <t>C34 (GG)(1)</t>
  </si>
  <si>
    <t>C35 (GG)(1)</t>
  </si>
  <si>
    <t>The number of vacant posts among senior managers within the municipality. A senior manager is a municipal manager, appointed in terms of section 57 of the Municipal Systems Act, and includes managers directly acountable to a municipal manager appointed in terms of section 56 of the Act.</t>
  </si>
  <si>
    <t>C36 (GG)(1)</t>
  </si>
  <si>
    <t xml:space="preserve">The number of approved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approved job post refers to employment posts that have been developed in relation to the Municipal Structures Act of 1998 and the Municipal Finance Management Act of 2003, and has been approved by the Muncipal Manager. </t>
  </si>
  <si>
    <t>C37 (GG)(1)</t>
  </si>
  <si>
    <t xml:space="preserve">The number of filled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</si>
  <si>
    <t>C38 (GG)(1)</t>
  </si>
  <si>
    <t xml:space="preserve">The number of approved post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
  </si>
  <si>
    <t>C39 (GG)(1)</t>
  </si>
  <si>
    <t>C40 (GG)(1)</t>
  </si>
  <si>
    <t xml:space="preserve">The number of approved engineering posts. An engineer is a person who designs, builds, or maintains engines, machines, or structures. An approved job post refers to employment posts that have been developed in relation to the Municipal Structures Act of 1998 and the Municipal Finance Management Act of 2003, and has been approved by the Muncipal Manager. </t>
  </si>
  <si>
    <t>C41 (GG)(1)</t>
  </si>
  <si>
    <t xml:space="preserve">The number of registered engineers employed in approved posts. A Registered professional engineer is a person who is registered as a professional engineer with an official organising body. In South Africa, the statutory body for the engineering profession is the Engineering Council of South Africa (ECSA). An approved job post refers to employment posts that have been developed in relation to the Municipal Structures Act of 1998 and the Municipal Finance Management Act of 2003, and has been approved by the Muncipal Manager. </t>
  </si>
  <si>
    <t>C42 (GG)(1)</t>
  </si>
  <si>
    <t>The number of engineers employed in approved posts. An engineer is a person who designs, builds, or maintains engines, machines, or structures with a formal qualification of a BScEng or BEng. An approved job post refers to employment posts that have been developed in relation to the Municipal Structures Act of 1998 and the Municipal Finance Management Act of 2003, and has been approved by the Muncipal Manager.</t>
  </si>
  <si>
    <t>C43 (GG)(1)</t>
  </si>
  <si>
    <t xml:space="preserve">The number of active disciplinary cases within the municipality. A disciplinary case is a formal procedure initiated in relation to alleged misconduct on the part of an employee which may result in a warning, sanction or dismissal. </t>
  </si>
  <si>
    <t>C44 (GG)(1)</t>
  </si>
  <si>
    <t>C45 (GG)(1)</t>
  </si>
  <si>
    <t>The number of approved waste management posts. Waste management includes the activities and actions required to manage waste from its inception to its final disposal. This includes the collection, transport, treatment and disposal of waste, together with monitoring and regulation of the waste management process. An approved job post refers to employment posts that have been developed in relation to the Municipal Structures Act of 1998 and the Municipal Finance Management Act of 2003, and has been approved by the Muncipal Manager.</t>
  </si>
  <si>
    <t>C46 (ENV)(1)</t>
  </si>
  <si>
    <t>The number of waste management posts filled in terms of the approved structure. Waste management includes the activities and actions required to manage waste from its inception to its final disposal. This includes the collection, transport, treatment and disposal of waste, together with monitoring and regulation of the waste management process.</t>
  </si>
  <si>
    <t>C47 (ENV)(1)</t>
  </si>
  <si>
    <t>The number of approved electrician posts.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</si>
  <si>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C48 (EE)(1)</t>
  </si>
  <si>
    <t>The number of electricians employed in approved posts in terms of the approved structure.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</si>
  <si>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C49 (EE)(1)</t>
  </si>
  <si>
    <t>The number of approved water and wastewater management posts.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</si>
  <si>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C50 (WS)(1)</t>
  </si>
  <si>
    <t>The number of filled water and wastewater management posts in terms of the approved structure.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</si>
  <si>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C51 (WS)(1)</t>
  </si>
  <si>
    <t>C52 (HS)(1)</t>
  </si>
  <si>
    <t>C53 (HS)(1)</t>
  </si>
  <si>
    <t>C54 (HS)(1)</t>
  </si>
  <si>
    <t>C55(HS)(1)</t>
  </si>
  <si>
    <t>C56 (EE)(1)</t>
  </si>
  <si>
    <t>Number of registered electricity consumers with an embedded generation system</t>
  </si>
  <si>
    <t>C88 Consultations 2023</t>
  </si>
  <si>
    <t xml:space="preserve">This indicator monitors the number of registered municipal electricity consumers with an embedded generation electricity system. Electricity is a key source of revenue for a municipality and anyone who connects an embedded generation system or supplements their municipal electricity supply is obliged to register with the municipality in terms of Schedule 2 of the Electricity Regulation Act. </t>
  </si>
  <si>
    <t xml:space="preserve">The number of registered municipal electricity consumers with an embedded generation electricity system. An embedded generation system refers to small scale electricity production localised to a site (or sites) within the electricity distribution network, close to the place of consumption. The indicator tracks the total number of registered consumers able to access electricity through alternative means, beyond municipal supply. 
</t>
  </si>
  <si>
    <t>(1) Simple count of the number of registered municipal electricity consumers with an embedded generation system</t>
  </si>
  <si>
    <t xml:space="preserve">This indicator is cumulative for all registrations on the municipal systems. Only consumers who are registered electricity consumers with a municipality should be included in this indicator. </t>
  </si>
  <si>
    <t>C57 (EE)(1)</t>
  </si>
  <si>
    <t>C58 (EE)(1)</t>
  </si>
  <si>
    <t>C59 (EE)(1)</t>
  </si>
  <si>
    <t>C60(WS)(1)</t>
  </si>
  <si>
    <t>C61 (WS)(1)</t>
  </si>
  <si>
    <t>C62 (WS)(1)</t>
  </si>
  <si>
    <t>C63 (WS)(1)</t>
  </si>
  <si>
    <t>C64 (TR)(1)</t>
  </si>
  <si>
    <t>C65 (TR)(1)</t>
  </si>
  <si>
    <t>C66 (TR)(1)</t>
  </si>
  <si>
    <t xml:space="preserve">The number of paid full-time firefighters employed by the municipality. A firefighter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</si>
  <si>
    <t>C67 (FD) (1)</t>
  </si>
  <si>
    <t>The number of part-time and firefighter reservists  in the service of the municipality. A firefighter reservist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</si>
  <si>
    <t>(1) Simple count of the number of part-time firefighters and firefighter reservists in the municipality</t>
  </si>
  <si>
    <t>C68 (FD)(1)</t>
  </si>
  <si>
    <t>The number of displaced persons (regardless of their nationality) to whom the municipality delivered assistance within the municipal area. A displaced person is person who was forced to or obliged to leave their home as a result of natural or human-made disasters, conflict, situations of generalised violence or violations of human rights. 'Assistance'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</si>
  <si>
    <t>C69 (FD)(1)</t>
  </si>
  <si>
    <t>The number of volunteer responders in the service of the municipality. Volunteer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</si>
  <si>
    <t>C70 (FD)(1)</t>
  </si>
  <si>
    <t>C71 (LED)(1)</t>
  </si>
  <si>
    <t>C72 (FD)(1)</t>
  </si>
  <si>
    <t>C73 (FD)(1)</t>
  </si>
  <si>
    <t>C74 (FD)(1)</t>
  </si>
  <si>
    <t>75 (FD)(1)</t>
  </si>
  <si>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SMME stands for small, medium and micro-enterprises.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</si>
  <si>
    <t>C76 (LED)(1)</t>
  </si>
  <si>
    <t>C77 (LED)(1)</t>
  </si>
  <si>
    <t>C78 (LED)(1)</t>
  </si>
  <si>
    <t>C79 (LED)(1)</t>
  </si>
  <si>
    <t>C80 (LED)(1)</t>
  </si>
  <si>
    <t xml:space="preserve">The number of new business license applications received by the municipality. Business license applications may be required by the municipality as it relates to food provision and other industtries.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</si>
  <si>
    <t>C81 (LED)(1)</t>
  </si>
  <si>
    <t>C82 (LED)(1)</t>
  </si>
  <si>
    <t>C83 (LED)(1)</t>
  </si>
  <si>
    <t>C84(LED)(1)</t>
  </si>
  <si>
    <t>C85(LED)(1)</t>
  </si>
  <si>
    <t>C86 (LED)(1)</t>
  </si>
  <si>
    <t>The number of formal business firms that are split across 1-digit SIC codes within the municipal area for the quarter. The Standard Industrial Classification (SIC) is a system for classifying industries by a four-digit code. It is used by government agencies to classify industry areas. In South Africa SIC codes 1 - 3 encompass the Agriculture, forestry and fishing sector; while SIC codes 5 -9 encompass the mining and quarrying sector.</t>
  </si>
  <si>
    <t>C87 (LED)(1)</t>
  </si>
  <si>
    <t>C88 (LED)(1)</t>
  </si>
  <si>
    <t>C89 (GG)(1)</t>
  </si>
  <si>
    <t>C90(ENV)(1)</t>
  </si>
  <si>
    <t>C91 (ENV)(1)</t>
  </si>
  <si>
    <t xml:space="preserve">Cumulative, financial year to date. The indicator is drawn from all new electricity connection applications received by the municipality. Data element EE1.13(2) is a sub-set of this indicator value. Disaggregation note- these applications should be able to be broken down according to:1) the type of tariff; 2) D-form classification upon request. </t>
  </si>
  <si>
    <t>C100(GG)</t>
  </si>
  <si>
    <t xml:space="preserve">Proposed based on CoGTA departmental consultations. The indicator relates to MTSF Priority 1: Building a capable, ethical and development state. It is aligned to the Outcome- Professional, meritocratic and ethical public administration. The indicator was moved from an Output indicator to a Compliance indicator based on C88 TWG Consultations in 2023. </t>
  </si>
  <si>
    <t>C100(GG)(1)</t>
  </si>
  <si>
    <t>C101(GG)</t>
  </si>
  <si>
    <t xml:space="preserve">Number of dismissals for fraud and corruption </t>
  </si>
  <si>
    <t xml:space="preserve">The number of dismissals for fraud and corruption reported by the municipality. Corruption is defined broadly in the Prevention and Combating of Corrupt Activities Act 12 of 2004 in Chapter 2(s3) and any criminal offence that may fall within the ambit of this definition is included for the purposes of this indicator. </t>
  </si>
  <si>
    <t xml:space="preserve">This indicator should be viewed in conjunction with the other indicators of which this should be a predictor of consequences to follow if systems of accountability are functioning appropriately. The data element was previously part of GG5.2 which has now been demoted to Tier 3 while the data element is sourced this way. </t>
  </si>
  <si>
    <t>C101(GG)(1)</t>
  </si>
  <si>
    <t>C102(ENV)</t>
  </si>
  <si>
    <t>Number of incidents of improper disposal of medical waste responded to by the municipality</t>
  </si>
  <si>
    <t xml:space="preserve">C88 Consultations 2023 with SALGA. </t>
  </si>
  <si>
    <t xml:space="preserve">The safe and proper disposal of medical waste is essential to maintaining a healthy municipal environment where residents are free from exposure to medical wastes. With the associated costs, there is a growing risk that medical service providers take shortcuts or dispose of waste improperly. Ensuring the proper management of waste management so as to avoid a health risk is a municipal health function and tracking the incidence of improper disposal of medical waste which a municipality responds to is one way of exercising oversight of this function. </t>
  </si>
  <si>
    <t xml:space="preserve">The indicator measures the number of incidents reported to the municipality of the improper disposal of medical waste. Where an incident has been reported, it is understood that a municipality would respond to the report, diagnose the situation and undertake an appropriate course of action to remedy the situation as per the appropriate protocols.  </t>
  </si>
  <si>
    <t>(1) Number of incidents of improper disposal of medical waste responded to by the municipality</t>
  </si>
  <si>
    <t>Municipal health or relevant directorate</t>
  </si>
  <si>
    <t xml:space="preserve">This indicator is cumulative for the year to date. The Q4 reporting figure should reflect the total number of incidents that the municipality responded to for the year. </t>
  </si>
  <si>
    <t>C102(ENV)(1)</t>
  </si>
  <si>
    <t>C103(ENV)</t>
  </si>
  <si>
    <t xml:space="preserve">Number of notifiable medical condition investigations following the prescribed protocols </t>
  </si>
  <si>
    <t xml:space="preserve">Municipalities have an important function to survey and prevent the transmission of communicable diseases spread via environmental factors. The measure of the number of reported incidences which municipalities have a responsibility to investigate according to prescribed protocols provides oversight as to whether the municipality is fulfilling this function. </t>
  </si>
  <si>
    <t>The indicator measures the number of incidents reported to the municipality where notifiable medication conditions are investigated.  A Notifiable Medical Condition is defined in terms of the National Health Act: Regulations relating to the surveillance and the control of notifiable medical conditions as- a medical condition, disease or infection of public health importance that is classified as notifiable in terms of regulation 12, Annexure A, Tables 1-4. They may pose significant public health risks that can result in disease outbreaks or epidemics with high case fatliaty rates both nationally and internationally.  And prescribed protocols apply on the basis of the Notifiable Medical Condition and should involve Environmental Health Practitioners as per protocol. Any investigation should conclude with a course of action related to the prevention or mitigation of the risk of such incidence in the future, subject to applicable protocols.</t>
  </si>
  <si>
    <t>(1) Number of notifiable medical conditions investigations following the prescribed protocols</t>
  </si>
  <si>
    <t xml:space="preserve">This indicator is cumulative for the year to date. The Q4 reporting figure should reflect the total number of incidents that the municipality investigated for the year. </t>
  </si>
  <si>
    <t>C103(ENV)(1)</t>
  </si>
  <si>
    <t>C104(ENV)</t>
  </si>
  <si>
    <t xml:space="preserve">Number of foodborne disease outbreak investigations following the prescribed protocols </t>
  </si>
  <si>
    <t xml:space="preserve">Municipalities have an important function related to food control and to survey and prevent the transmissions of foodborne disease. The measure of the number of incidences of foodborne disease outbreaks which municipalities investigate provides insight as to whether the municipality is fulfilling this function. </t>
  </si>
  <si>
    <t xml:space="preserve">The indicator measures the number of incidents reported to the municipality where foodborne diseases are investigated according to the prescribed protocols, involving an Environmental Health Practitioner. A foodborne disease outbreak is defined as any food poisoning incident involving two or more individuals that are epidemiologically linked to a common food/beverage source (also referred to as foodborne illness or food poisoning). Any investigation should conclude with a course of action related to the prevention or mitigation of the risk of such incidence in the future, subject to applicable protocols. </t>
  </si>
  <si>
    <t>(1) Number of reported foodborne  disease outbreak investigations following the prescribed protocols</t>
  </si>
  <si>
    <t>C104(ENV)(1)</t>
  </si>
  <si>
    <t>Q26.</t>
  </si>
  <si>
    <t xml:space="preserve">Does the municipality have any arrangement (e.g. Service Level Agreement or otherwise) with another organ of state for the provision of municipal health services within the municipal jurisdiction? If so, please list the names of the applicable organs of state. </t>
  </si>
  <si>
    <t>C100</t>
  </si>
  <si>
    <t>C102</t>
  </si>
  <si>
    <t>C103</t>
  </si>
  <si>
    <t>C104</t>
  </si>
  <si>
    <t>C101</t>
  </si>
  <si>
    <t>Desmond Manaswe</t>
  </si>
  <si>
    <t>0132615817/0132618465</t>
  </si>
  <si>
    <t>dmanaswe@emogalelm.gov.za</t>
  </si>
  <si>
    <t>1500KM</t>
  </si>
  <si>
    <t>8.1KM</t>
  </si>
  <si>
    <t>4.5KM</t>
  </si>
  <si>
    <t>yes</t>
  </si>
  <si>
    <t>415 645 627</t>
  </si>
  <si>
    <t>31/03/2025</t>
  </si>
  <si>
    <t>4.5km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</si>
</sst>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1"/>
      <color rgb="FF000000"/>
      <name val="Calibri"/>
      <family val="2"/>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
      <sz val="11"/>
      <color theme="0" tint="-0.14996795556505021"/>
      <name val="Calibri"/>
      <family val="2"/>
    </font>
    <font>
      <b/>
      <sz val="11"/>
      <color theme="0"/>
      <name val="Calibri"/>
      <family val="2"/>
    </font>
    <font>
      <b/>
      <sz val="14"/>
      <color theme="0"/>
      <name val="Calibri"/>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9" fillId="4" borderId="3">
      <protection locked="0"/>
    </xf>
    <xf numFmtId="0" fontId="3" fillId="2" borderId="3">
      <protection locked="0"/>
    </xf>
    <xf numFmtId="0" fontId="9" fillId="5" borderId="0"/>
    <xf numFmtId="0" fontId="10" fillId="6" borderId="0"/>
    <xf numFmtId="0" fontId="3" fillId="11" borderId="0">
      <alignment horizontal="left" wrapText="1" indent="1"/>
    </xf>
    <xf numFmtId="0" fontId="12" fillId="7" borderId="0"/>
    <xf numFmtId="0" fontId="12" fillId="7" borderId="0"/>
    <xf numFmtId="0" fontId="13" fillId="8" borderId="0">
      <alignment wrapText="1"/>
    </xf>
    <xf numFmtId="0" fontId="3" fillId="2" borderId="3">
      <protection locked="0"/>
    </xf>
    <xf numFmtId="0" fontId="3" fillId="9" borderId="0">
      <alignment horizontal="left" wrapText="1" indent="1"/>
    </xf>
    <xf numFmtId="0" fontId="13" fillId="10" borderId="0">
      <alignment wrapText="1"/>
    </xf>
    <xf numFmtId="0" fontId="3" fillId="0" borderId="0"/>
    <xf numFmtId="0" fontId="20" fillId="2" borderId="0"/>
    <xf numFmtId="0" fontId="17" fillId="0" borderId="0" applyNumberFormat="0" applyFill="0" applyBorder="0" applyAlignment="0">
      <protection locked="0"/>
    </xf>
    <xf numFmtId="0" fontId="20" fillId="2" borderId="0"/>
    <xf numFmtId="9" fontId="3" fillId="0" borderId="0" applyFont="0" applyFill="0" applyBorder="0" applyAlignment="0" applyProtection="0"/>
    <xf numFmtId="0" fontId="18" fillId="6" borderId="0"/>
  </cellStyleXfs>
  <cellXfs count="54">
    <xf numFmtId="0" fontId="0" fillId="0" borderId="0" xfId="0"/>
    <xf numFmtId="0" fontId="0" fillId="2" borderId="0" xfId="0" applyFill="1"/>
    <xf numFmtId="9" fontId="7" fillId="2" borderId="0" xfId="1" applyFont="1" applyFill="1"/>
    <xf numFmtId="0" fontId="9" fillId="4" borderId="3" xfId="6">
      <protection locked="0"/>
    </xf>
    <xf numFmtId="0" fontId="3" fillId="2" borderId="3" xfId="7">
      <protection locked="0"/>
    </xf>
    <xf numFmtId="0" fontId="9" fillId="5" borderId="0" xfId="8"/>
    <xf numFmtId="0" fontId="3" fillId="11" borderId="0" xfId="10">
      <alignment horizontal="left" wrapText="1" indent="1"/>
    </xf>
    <xf numFmtId="0" fontId="0" fillId="0" borderId="0" xfId="0" applyProtection="1">
      <protection locked="0"/>
    </xf>
    <xf numFmtId="0" fontId="12" fillId="7" borderId="0" xfId="11" applyAlignment="1">
      <alignment wrapText="1"/>
    </xf>
    <xf numFmtId="0" fontId="12" fillId="7" borderId="0" xfId="11"/>
    <xf numFmtId="0" fontId="12" fillId="7" borderId="0" xfId="12"/>
    <xf numFmtId="0" fontId="13" fillId="8" borderId="0" xfId="13">
      <alignment wrapText="1"/>
    </xf>
    <xf numFmtId="0" fontId="3" fillId="2" borderId="3" xfId="14">
      <protection locked="0"/>
    </xf>
    <xf numFmtId="0" fontId="3" fillId="9" borderId="0" xfId="15">
      <alignment horizontal="left" wrapText="1" indent="1"/>
    </xf>
    <xf numFmtId="0" fontId="3" fillId="0" borderId="0" xfId="17" applyProtection="1">
      <protection locked="0"/>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20" fillId="2" borderId="0" xfId="18"/>
    <xf numFmtId="49" fontId="3" fillId="2" borderId="3" xfId="7" applyNumberFormat="1">
      <protection locked="0"/>
    </xf>
    <xf numFmtId="0" fontId="17" fillId="0" borderId="0" xfId="19">
      <protection locked="0"/>
    </xf>
    <xf numFmtId="0" fontId="12" fillId="7" borderId="0" xfId="12" applyAlignment="1">
      <alignment wrapText="1"/>
    </xf>
    <xf numFmtId="0" fontId="3" fillId="0" borderId="0" xfId="17"/>
    <xf numFmtId="0" fontId="6" fillId="2" borderId="0" xfId="17" applyFont="1" applyFill="1"/>
    <xf numFmtId="0" fontId="3" fillId="2" borderId="0" xfId="17" applyFill="1"/>
    <xf numFmtId="0" fontId="20"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15" fillId="2" borderId="0" xfId="17" applyFont="1" applyFill="1"/>
    <xf numFmtId="0" fontId="16" fillId="2" borderId="0" xfId="17" applyFont="1" applyFill="1"/>
    <xf numFmtId="0" fontId="8" fillId="2" borderId="0" xfId="17" applyFont="1" applyFill="1"/>
    <xf numFmtId="49" fontId="5" fillId="2" borderId="0" xfId="17" applyNumberFormat="1" applyFont="1" applyFill="1"/>
    <xf numFmtId="0" fontId="18" fillId="6" borderId="0" xfId="22"/>
    <xf numFmtId="0" fontId="5" fillId="2" borderId="0" xfId="17" applyFont="1" applyFill="1"/>
    <xf numFmtId="0" fontId="11" fillId="2" borderId="0" xfId="17" applyFont="1" applyFill="1" applyAlignment="1">
      <alignment horizontal="center"/>
    </xf>
    <xf numFmtId="0" fontId="3" fillId="0" borderId="0" xfId="17" applyAlignment="1" applyProtection="1">
      <alignment wrapText="1"/>
      <protection locked="0"/>
    </xf>
    <xf numFmtId="0" fontId="20" fillId="2" borderId="0" xfId="20" applyAlignment="1">
      <alignment wrapText="1"/>
    </xf>
    <xf numFmtId="0" fontId="9" fillId="0" borderId="0" xfId="17" applyFont="1" applyProtection="1">
      <protection locked="0"/>
    </xf>
    <xf numFmtId="0" fontId="14"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12" fillId="7" borderId="0" xfId="11" applyProtection="1">
      <protection locked="0"/>
    </xf>
    <xf numFmtId="9" fontId="19" fillId="3" borderId="6" xfId="18" applyNumberFormat="1" applyFont="1" applyFill="1" applyBorder="1" applyAlignment="1">
      <alignment horizontal="center" vertical="center"/>
    </xf>
    <xf numFmtId="0" fontId="9" fillId="2" borderId="0" xfId="18" applyFont="1" applyAlignment="1">
      <alignment horizontal="right" vertical="center" wrapText="1"/>
    </xf>
    <xf numFmtId="0" fontId="21" fillId="0" borderId="0" xfId="18" applyFont="1" applyFill="1" applyAlignment="1">
      <alignment horizontal="right" vertical="center" wrapText="1"/>
    </xf>
    <xf numFmtId="9" fontId="22" fillId="0" borderId="0" xfId="18" applyNumberFormat="1" applyFont="1" applyFill="1" applyAlignment="1">
      <alignment horizontal="center" vertical="center"/>
    </xf>
    <xf numFmtId="0" fontId="3" fillId="12" borderId="0" xfId="17" applyFill="1" applyProtection="1">
      <protection locked="0"/>
    </xf>
    <xf numFmtId="9" fontId="9" fillId="4" borderId="3" xfId="6" applyNumberFormat="1">
      <protection locked="0"/>
    </xf>
    <xf numFmtId="10" fontId="9" fillId="4" borderId="3" xfId="6" applyNumberFormat="1">
      <protection locked="0"/>
    </xf>
  </cellXfs>
  <cellStyles count="23">
    <cellStyle name="DNF" xfId="9" xr:uid="{41F0C0B2-6213-4166-B5FB-A779611DC106}"/>
    <cellStyle name="DNF 2" xfId="22" xr:uid="{42E5CEDC-E5A9-4495-A20B-B87DE9A8925B}"/>
    <cellStyle name="Element" xfId="15" xr:uid="{B9551004-765B-46B8-B50E-6247A1A0690D}"/>
    <cellStyle name="Element Data" xfId="7" xr:uid="{743F48F7-1D18-4559-8FD2-71DD999F23AB}"/>
    <cellStyle name="General Input" xfId="14" xr:uid="{58A6F6C4-0F69-40AD-B31C-7793F3B3A915}"/>
    <cellStyle name="Header" xfId="11" xr:uid="{3499610E-9D70-4E01-9B72-E7C96CFC9356}"/>
    <cellStyle name="Header Blank" xfId="12" xr:uid="{8DB97880-5900-48C0-90F7-776537CAD401}"/>
    <cellStyle name="Hyperlink" xfId="19" builtinId="8"/>
    <cellStyle name="Indicator" xfId="13" xr:uid="{F4C06124-4A36-4D04-A625-405C9FBB45FD}"/>
    <cellStyle name="Indicator Calc" xfId="8" xr:uid="{EA6B1EDA-9D45-4462-B688-D036E8A544A3}"/>
    <cellStyle name="Invisable" xfId="18" xr:uid="{43CB4AE9-882A-43AF-88DB-C00AA496235A}"/>
    <cellStyle name="Invisable 2" xfId="20" xr:uid="{DA9CDDC7-0732-4F9C-B0A5-EE145747B07D}"/>
    <cellStyle name="Normal" xfId="0" builtinId="0"/>
    <cellStyle name="Normal 2" xfId="2" xr:uid="{3C0A99B3-8C58-42E0-B381-01B00F881DFF}"/>
    <cellStyle name="Normal 2 3" xfId="5" xr:uid="{06A06F4B-563D-4EDE-9329-C2EB17F7F4D2}"/>
    <cellStyle name="Normal 3" xfId="3" xr:uid="{5F89AD19-D99C-4D67-974E-DE3C66F28491}"/>
    <cellStyle name="Normal 5" xfId="17" xr:uid="{5C43AFA8-C8FA-4CC6-B801-44FBF0D67C76}"/>
    <cellStyle name="Normal 6" xfId="4" xr:uid="{C73E193D-A2AB-4D59-9D36-4020E960AC19}"/>
    <cellStyle name="Percent" xfId="1" builtinId="5"/>
    <cellStyle name="Percent 2" xfId="21" xr:uid="{FA11704F-C693-441C-AC1E-C78E4D7B2683}"/>
    <cellStyle name="Planned" xfId="6" xr:uid="{3B8DD6BE-3859-4097-8853-B693FAE32F9C}"/>
    <cellStyle name="Priority Element" xfId="10" xr:uid="{AB0A2F9E-ADCD-4850-B23E-2919795CECFF}"/>
    <cellStyle name="Priority Indicator" xfId="16" xr:uid="{FDBBC616-B1F2-499B-9699-16609CCDE8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17091</xdr:colOff>
      <xdr:row>36</xdr:row>
      <xdr:rowOff>54312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15921</xdr:colOff>
      <xdr:row>27</xdr:row>
      <xdr:rowOff>133350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20700</xdr:colOff>
      <xdr:row>17</xdr:row>
      <xdr:rowOff>93346</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2024/2025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211756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18019</xdr:colOff>
      <xdr:row>3</xdr:row>
      <xdr:rowOff>174948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19731</xdr:colOff>
      <xdr:row>22</xdr:row>
      <xdr:rowOff>19050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1697628</xdr:colOff>
      <xdr:row>35</xdr:row>
      <xdr:rowOff>56508</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1393715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244216</xdr:colOff>
      <xdr:row>35</xdr:row>
      <xdr:rowOff>56508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15434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148437</xdr:colOff>
      <xdr:row>43</xdr:row>
      <xdr:rowOff>41100</xdr:rowOff>
    </xdr:from>
    <xdr:to>
      <xdr:col>2</xdr:col>
      <xdr:colOff>4202564</xdr:colOff>
      <xdr:row>43</xdr:row>
      <xdr:rowOff>371377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148437" y="12225911"/>
          <a:ext cx="5042570" cy="3302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55245</xdr:rowOff>
    </xdr:from>
    <xdr:to>
      <xdr:col>3</xdr:col>
      <xdr:colOff>1502810</xdr:colOff>
      <xdr:row>5</xdr:row>
      <xdr:rowOff>602136</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975" y="3503295"/>
          <a:ext cx="8236985" cy="54689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20955</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589248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A288D338-220A-4DF8-B6D1-F3AF27041D73}"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3B80EE93-0F40-4ED1-8F6F-B2027723E9B6}" cache="Slicer_Province" caption="Filter the  table by Provinc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FFE6C2-A2F9-45C9-BB7F-6CFEB08A9927}" name="T_All_Munics" displayName="T_All_Munics" ref="B46:E303" totalsRowShown="0">
  <autoFilter ref="B46:E303" xr:uid="{CCFFE6C2-A2F9-45C9-BB7F-6CFEB08A9927}">
    <filterColumn colId="3">
      <filters>
        <filter val="Eastern Cape"/>
      </filters>
    </filterColumn>
  </autoFilter>
  <sortState xmlns:xlrd2="http://schemas.microsoft.com/office/spreadsheetml/2017/richdata2" ref="B47:E303">
    <sortCondition ref="C1:C266"/>
  </sortState>
  <tableColumns count="4">
    <tableColumn id="1" xr3:uid="{15487177-F19C-47B1-853E-368EC05D9408}" name="Code"/>
    <tableColumn id="2" xr3:uid="{2E345CA9-8B5A-44C4-8B16-36756C3984AB}" name="Name"/>
    <tableColumn id="6" xr3:uid="{0A415001-02DC-4AF7-8D50-E4A8B6EA0314}" name="Type"/>
    <tableColumn id="4" xr3:uid="{E9E78DD9-68B7-461A-8DE0-D91AFD68DE91}" name="Provi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744C9B-2862-49DC-B951-0E72328766D7}" name="T_All_Munics11" displayName="T_All_Munics11"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9A0AE6A6-C19D-46C1-B2B3-DD724BEC46F0}" name="Code" dataCellStyle="Invisable"/>
    <tableColumn id="2" xr3:uid="{BFF255B3-3FE1-4E30-AA38-FE1DAB9DD454}" name="Name" dataCellStyle="Invisable"/>
    <tableColumn id="6" xr3:uid="{B6D12B9C-25B5-4E30-A757-D27C3B92DCE4}" name="Type" dataCellStyle="Invisable"/>
    <tableColumn id="4" xr3:uid="{6D975805-5AD2-4F62-A712-513B6D3D1F5F}"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44E68B-8B80-4DE2-90E8-98EF43570F4C}" name="T_All_Munics12" displayName="T_All_Munics12"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D4A8AC55-8259-4AAB-B648-DC522E3EBE09}" name="Code" dataCellStyle="Invisable"/>
    <tableColumn id="2" xr3:uid="{FDCE2E35-7751-4821-9131-2FDEC44163C7}" name="Name" dataCellStyle="Invisable"/>
    <tableColumn id="6" xr3:uid="{1D58A3FA-F74F-48E8-A77A-646896567F44}" name="Type" dataCellStyle="Invisable"/>
    <tableColumn id="4" xr3:uid="{CB38D510-6AF5-485F-906B-FFAA7DE30A1F}"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3FBA6-0883-4774-BE33-5A5A5D21BB7D}" name="T_All_Munics13" displayName="T_All_Munics13"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B64C305A-F917-42BC-BE01-1F4389FC6D26}" name="Code" dataCellStyle="Invisable"/>
    <tableColumn id="2" xr3:uid="{C39D6A36-58D2-45D2-AE58-8BEF424E2D87}" name="Name" dataCellStyle="Invisable"/>
    <tableColumn id="6" xr3:uid="{7DB58929-4F93-4311-8404-EC1D45CECB2B}" name="Type" dataCellStyle="Invisable"/>
    <tableColumn id="4" xr3:uid="{522C4FBF-3EE0-40E2-A818-11AC41E9D3D0}"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E1BDB5-49C9-4F72-9F1D-231F26ECF7B3}" name="T_Indicators" displayName="T_Indicators" ref="A1:BZ212" totalsRowShown="0">
  <autoFilter ref="A1:BZ212" xr:uid="{8AE1BDB5-49C9-4F72-9F1D-231F26ECF7B3}"/>
  <tableColumns count="78">
    <tableColumn id="1" xr3:uid="{975F840F-43B6-448A-9089-C1D9EC4A2315}" name="INDICATOR ASSIGNMENT"/>
    <tableColumn id="2" xr3:uid="{02061519-FE98-4D17-8AC6-CEA43EA96F56}" name="A1 Indicator short name"/>
    <tableColumn id="3" xr3:uid="{D8DA8364-2B72-46B8-882A-60FFDEDEB83B}" name="A2 Alignment"/>
    <tableColumn id="4" xr3:uid="{73E8C683-43B7-459C-9BE6-65B506588749}" name="A3 Results-chain level"/>
    <tableColumn id="5" xr3:uid="{0E89FDEB-7003-4952-B295-DA028B8C651E}" name="A4 Back to Basics Pillar"/>
    <tableColumn id="6" xr3:uid="{9F110E9D-400C-489D-9D57-1C994CF37503}" name="A5 Unit of measurement"/>
    <tableColumn id="7" xr3:uid="{CC4D71BF-543C-4FBC-99EE-11F22A598CE3}" name="A6 Frequency of reporting"/>
    <tableColumn id="8" xr3:uid="{0E9B2E7C-6DAC-4FF5-9E1D-CF2C55C818FB}" name="A7 Rationale"/>
    <tableColumn id="9" xr3:uid="{31F62A4B-09E4-44B1-AEED-293EBA26D685}" name="A8 Definition"/>
    <tableColumn id="10" xr3:uid="{12ABFB5A-93AD-47D9-B349-9D278BFBF811}" name="A9 Indicator Formula "/>
    <tableColumn id="11" xr3:uid="{4757DD15-6C9E-4C2F-A6D1-35591BFEBFDB}" name="A10 Indicator origin"/>
    <tableColumn id="12" xr3:uid="{5999101E-30EA-4BCA-9B2C-C73DADD8730A}" name="A11 Notes on calculation"/>
    <tableColumn id="13" xr3:uid="{B11EDC8D-630A-4C82-BDC8-38CF050887F6}" name="A12 Additional notes"/>
    <tableColumn id="14" xr3:uid="{5FDD65B5-04FA-470A-9174-183388FAE2A3}" name="Reporting responsibility"/>
    <tableColumn id="15" xr3:uid="{375CA355-01EE-4A69-B9A1-BB516B81CF38}" name="Metro"/>
    <tableColumn id="16" xr3:uid="{9B078695-8318-4942-B06A-E622E5F7D8CA}" name="Metro Readiness"/>
    <tableColumn id="17" xr3:uid="{0D0EEBA3-70D8-42A5-A08B-30AA4743A4B0}" name="Intermediate City"/>
    <tableColumn id="18" xr3:uid="{82FF3EE3-3CBF-4EF3-A7D4-A5D1BF6E41FE}" name="Intermediate City Readiness"/>
    <tableColumn id="19" xr3:uid="{A7A22FCE-1C06-46AF-8B54-635A966AEE08}" name="District"/>
    <tableColumn id="20" xr3:uid="{5012E101-7FFE-4D6A-9834-990BE8AEDFA2}" name="District Readiness"/>
    <tableColumn id="21" xr3:uid="{AC311E34-AD09-4D06-AE8C-CC9569E7F330}" name="Local"/>
    <tableColumn id="22" xr3:uid="{03CFF77A-BF8A-409F-A9CB-645DC3F605EF}" name="LM Readiness"/>
    <tableColumn id="23" xr3:uid="{0533A97A-8F8B-4394-A4B6-C1143905A583}" name="B CODE"/>
    <tableColumn id="24" xr3:uid="{CDFA281D-6669-4D6E-BCCF-C8DF20A7B8B4}" name="B1 Data Element"/>
    <tableColumn id="25" xr3:uid="{14551A26-B833-4EFF-B3CB-2F247C11E84C}" name="B2 Frequency of collection"/>
    <tableColumn id="26" xr3:uid="{0F43E721-573A-467F-B005-C9391EAC1000}" name="B3 Definition"/>
    <tableColumn id="27" xr3:uid="{3C7B68B4-294B-4E62-88A4-AFEDE47DD242}" name="B4 Source"/>
    <tableColumn id="28" xr3:uid="{3E963F60-82F0-47EF-95E6-A8F12AE19846}" name="B5 Units"/>
    <tableColumn id="29" xr3:uid="{0D6062A0-B0FF-4A2E-BAEF-81CF0CE9E787}" name="B6 Notes"/>
    <tableColumn id="30" xr3:uid="{8F4ADD8D-63F0-4392-9695-6E5F937F79D5}" name="C CODE"/>
    <tableColumn id="31" xr3:uid="{8DCCA398-77E4-4244-801A-7D2DC5E27274}" name="C1 Data Element"/>
    <tableColumn id="32" xr3:uid="{15E31962-3268-4BF2-9F6A-29C0452247B4}" name="C2 Frequency of collection"/>
    <tableColumn id="33" xr3:uid="{A8DE1C88-DC45-4731-B869-EB1679E518FE}" name="C3 Definition"/>
    <tableColumn id="34" xr3:uid="{CF9DE7A9-2FBB-463F-8725-E9D2EAF96468}" name="C4 Source"/>
    <tableColumn id="35" xr3:uid="{45BF2A6F-14E9-4F06-AD1F-6B42BBC3804E}" name="C5 Units"/>
    <tableColumn id="36" xr3:uid="{DCED4A1F-4512-46EC-AACA-3A6DFC2DCA1D}" name="C6 Notes"/>
    <tableColumn id="37" xr3:uid="{F588EC23-D2BC-4F33-BB5C-BCF877F6726C}" name="D CODE"/>
    <tableColumn id="38" xr3:uid="{145DD3EB-18D5-406A-AD0D-B709A9BAD9DE}" name="D1 Data Element"/>
    <tableColumn id="39" xr3:uid="{EA834ACC-CC15-4F83-A5F3-C4280741B45C}" name="D2 Frequency of collection"/>
    <tableColumn id="40" xr3:uid="{22C0C4CD-F794-4ABA-AECA-66E20795578A}" name="D3 Definition"/>
    <tableColumn id="41" xr3:uid="{DD9C157A-0011-4811-99AE-8F4BBB8F8DAC}" name="D4 Source"/>
    <tableColumn id="42" xr3:uid="{229AF5AD-952C-411E-B52B-0A71B0A17891}" name="D5 Units"/>
    <tableColumn id="43" xr3:uid="{B35FD9DE-8012-4F57-BE2B-52FB600B302F}" name="D6 Notes"/>
    <tableColumn id="44" xr3:uid="{F1DA877D-BF58-4D09-B2DD-D0D89EA3A061}" name="E CODE"/>
    <tableColumn id="45" xr3:uid="{FBE68F3C-7F8A-4F7E-B380-18B656DA76AA}" name="E1 Data Element"/>
    <tableColumn id="46" xr3:uid="{B82B1D81-3C4D-4F4A-87AF-73D2F0096C18}" name="E2 Frequency of collection"/>
    <tableColumn id="47" xr3:uid="{2FE96258-D00A-439A-B976-5E9A4DC93333}" name="E3 Definition"/>
    <tableColumn id="48" xr3:uid="{A66C048E-A36F-4CD6-9202-1861E7D79769}" name="E4 Source"/>
    <tableColumn id="49" xr3:uid="{EAF4586E-00F4-4F0B-BFE9-CFB5EAB8B3D0}" name="E5 Units"/>
    <tableColumn id="50" xr3:uid="{639DBFA0-1FF8-4042-8B32-D94BF57C4766}" name="E6 Notes"/>
    <tableColumn id="51" xr3:uid="{DDA076FF-C0D0-4EC0-B83F-AABB2A18A90C}" name="F CODE"/>
    <tableColumn id="52" xr3:uid="{4EC9363F-569F-4FF0-97E8-40FE7C7522BF}" name="F1 Data Element"/>
    <tableColumn id="53" xr3:uid="{F875A429-2232-4228-85F1-1E9E451D9205}" name="F2 Frequency of collection"/>
    <tableColumn id="54" xr3:uid="{91DC2DE3-3B1A-4DFB-867F-781CCCD4583C}" name="F3 Definition"/>
    <tableColumn id="55" xr3:uid="{8DA5D71C-D3BA-4E9A-8B76-A353BEA1857B}" name="F4 Source"/>
    <tableColumn id="56" xr3:uid="{2E0311BF-0F04-471E-95E3-809FA53EE8D9}" name="F5 Units"/>
    <tableColumn id="57" xr3:uid="{67AA15B5-0119-45D9-8D85-A274D39C0310}" name="F6 Notes"/>
    <tableColumn id="58" xr3:uid="{EB2C71E2-262B-42FA-981A-18ED9B33B0B5}" name="G CODE"/>
    <tableColumn id="59" xr3:uid="{0CC67F87-41A3-4D57-AA93-6F60358F2BDB}" name="G1 Data Element"/>
    <tableColumn id="60" xr3:uid="{9C52205E-1A79-4204-965F-25DD3D7688F5}" name="G2 Frequency of collection"/>
    <tableColumn id="61" xr3:uid="{9C2DD579-656F-452F-B42A-D4B254455119}" name="G3 Definition"/>
    <tableColumn id="62" xr3:uid="{16A2C988-9DC1-4CE5-AA91-6874F2BA1701}" name="G4 Source"/>
    <tableColumn id="63" xr3:uid="{89D7C573-601D-4744-BA20-B3EFD460E90C}" name="G5 Units"/>
    <tableColumn id="64" xr3:uid="{87801D64-DEEB-41BC-A567-4835ABC516DF}" name="G6 Notes"/>
    <tableColumn id="65" xr3:uid="{84D2A7AD-84D2-48CF-9820-55EF1F09AC1E}" name="H CODE"/>
    <tableColumn id="66" xr3:uid="{EE8E69A6-1C00-4377-81B3-B8F34038D7F7}" name="H1 Data Element"/>
    <tableColumn id="67" xr3:uid="{3E2A8ED3-6599-4ADF-A046-79FD6D45CC14}" name="H2 Frequency of collection"/>
    <tableColumn id="68" xr3:uid="{C713AF8D-9F20-4FB3-A57C-BF6F18889B06}" name="H3 Definition"/>
    <tableColumn id="69" xr3:uid="{07B2E9CA-63AF-449E-A174-BC65A07637DC}" name="H4 Source"/>
    <tableColumn id="70" xr3:uid="{726AEC2F-6B7A-45B9-908D-566E179883F5}" name="H5 Units"/>
    <tableColumn id="71" xr3:uid="{B684A2F4-4F88-4265-8840-47B0B29E8D61}" name="H6 Notes"/>
    <tableColumn id="72" xr3:uid="{F8A83E62-A71B-44B4-90E7-827742E08729}" name="I CODE"/>
    <tableColumn id="73" xr3:uid="{7267419C-E932-4078-A377-D42C563F10B8}" name="I1 Data Element"/>
    <tableColumn id="74" xr3:uid="{3D3EB0C1-6F50-4B28-AB3F-04041F02C25C}" name="I2 Frequency of collection"/>
    <tableColumn id="75" xr3:uid="{DC290C77-F784-4AD4-AA97-17DF6DB7DF79}" name="I3 Definition"/>
    <tableColumn id="76" xr3:uid="{D3A36A7D-8A59-4C8F-8880-5B3EAAB92B46}" name="I4 Source"/>
    <tableColumn id="77" xr3:uid="{D2A3BD80-9124-4D69-BF77-445E2049B8AC}" name="I5 Units"/>
    <tableColumn id="78" xr3:uid="{655C4CA8-0741-4E2D-95B7-627CEA8AF6A8}" name="I6 Not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5422FE-9BFA-4B5D-8B5C-B115D564F033}" name="T_Comp_TIDS" displayName="T_Comp_TIDS" ref="A1:O105" totalsRowShown="0">
  <autoFilter ref="A1:O105" xr:uid="{825422FE-9BFA-4B5D-8B5C-B115D564F033}"/>
  <tableColumns count="15">
    <tableColumn id="1" xr3:uid="{040622DD-A2C1-4921-B2B2-9C54B1A1E007}" name="INDICATOR ASSIGNMENT"/>
    <tableColumn id="2" xr3:uid="{E64BA376-B037-4B57-9A8B-9D1BE8E5FE56}" name="A1 Indicator name"/>
    <tableColumn id="3" xr3:uid="{6661D0A5-BCDE-436F-9CA3-A9D988A751A0}" name="A2 Type of indicator"/>
    <tableColumn id="4" xr3:uid="{E2485282-3C27-48C1-9BA9-733091C42160}" name="A3 Indicator origin"/>
    <tableColumn id="5" xr3:uid="{A1D33D8C-515A-43CF-B2C9-503C84D7CE81}" name="A4 Rationale"/>
    <tableColumn id="6" xr3:uid="{74A73A1A-8C09-41B3-ACBC-45F9B44DF762}" name="A5 Operational Definition"/>
    <tableColumn id="7" xr3:uid="{0015FAF6-DDBC-4C88-A04B-E2FEB11119F1}" name="A6 Method of calculation"/>
    <tableColumn id="8" xr3:uid="{66948B00-2BB6-441A-AFC7-C4BD9903F479}" name="A7 Frequency of reporting"/>
    <tableColumn id="9" xr3:uid="{067B051C-E6BD-4F4E-BCCA-8614B3197E7B}" name="A8 Source"/>
    <tableColumn id="10" xr3:uid="{0E58308E-3306-4AA4-9C27-31DD534583C6}" name="A9 Notes"/>
    <tableColumn id="11" xr3:uid="{7B58C840-F744-4770-A64E-53B371270389}" name="Metro reporting"/>
    <tableColumn id="12" xr3:uid="{DF4D6025-1B44-4ABB-A642-33BFD9B78677}" name="Intermediate City reporting"/>
    <tableColumn id="13" xr3:uid="{AC616563-8371-40F0-950F-C18D452CD11C}" name="District reporting"/>
    <tableColumn id="14" xr3:uid="{D6EE4BA7-36FD-4EC4-A036-2431B577BD6E}" name="Local municipality reporting"/>
    <tableColumn id="15" xr3:uid="{00B8F1CA-56CC-417D-AECF-014B3426B9EB}" name="B CO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A44D90-3BEE-4936-B493-AC2D70C8E270}" name="T_Comp_Qs" displayName="T_Comp_Qs" ref="A1:F27" totalsRowShown="0">
  <autoFilter ref="A1:F27" xr:uid="{ECA44D90-3BEE-4936-B493-AC2D70C8E270}"/>
  <tableColumns count="6">
    <tableColumn id="1" xr3:uid="{DE24B0BA-0CC4-4588-96E7-74E2E696AAC6}" name="No."/>
    <tableColumn id="2" xr3:uid="{47467532-1BCF-43F1-BA6D-5B5E88B00D57}" name="Compliance questions"/>
    <tableColumn id="3" xr3:uid="{E7D5D71E-4F11-4878-98E5-C34738BBACF6}" name="M"/>
    <tableColumn id="4" xr3:uid="{1E1A2A78-61FD-4812-B79E-A17032AC5607}" name="I"/>
    <tableColumn id="5" xr3:uid="{4B1B6C12-9F31-4215-990D-3039A9A7B2CD}" name="D"/>
    <tableColumn id="6" xr3:uid="{B6A65801-5C17-42C1-82C0-C51F2CC90CE5}" name="L "/>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1BB9-F54B-4ED3-8621-A2E6B27C29EB}">
  <sheetPr codeName="Sheet1">
    <tabColor theme="5" tint="0.59999389629810485"/>
  </sheetPr>
  <dimension ref="A1:P303"/>
  <sheetViews>
    <sheetView topLeftCell="A3" zoomScale="80" zoomScaleNormal="80" workbookViewId="0"/>
  </sheetViews>
  <sheetFormatPr defaultColWidth="9.109375" defaultRowHeight="14.4" x14ac:dyDescent="0.3"/>
  <cols>
    <col min="1" max="1" width="2.6640625" style="1" customWidth="1"/>
    <col min="2" max="2" width="9.44140625" style="1" customWidth="1"/>
    <col min="3" max="3" width="45" style="1" bestFit="1" customWidth="1"/>
    <col min="4" max="4" width="24.44140625" style="1" bestFit="1" customWidth="1"/>
    <col min="5" max="5" width="14.109375" style="1" bestFit="1" customWidth="1"/>
    <col min="6" max="6" width="12.6640625" style="1" customWidth="1"/>
    <col min="7" max="10" width="6.33203125" style="1" customWidth="1"/>
    <col min="11" max="16384" width="9.109375" style="1"/>
  </cols>
  <sheetData>
    <row r="1" spans="1:1" ht="22.5" customHeight="1" x14ac:dyDescent="0.3">
      <c r="A1" s="45"/>
    </row>
    <row r="31" spans="16:16" x14ac:dyDescent="0.3">
      <c r="P31" s="25"/>
    </row>
    <row r="46" spans="2:5" x14ac:dyDescent="0.3">
      <c r="B46" t="s">
        <v>0</v>
      </c>
      <c r="C46" t="s">
        <v>1</v>
      </c>
      <c r="D46" t="s">
        <v>3</v>
      </c>
      <c r="E46" t="s">
        <v>2</v>
      </c>
    </row>
    <row r="47" spans="2:5" hidden="1" x14ac:dyDescent="0.3">
      <c r="B47" t="s">
        <v>4</v>
      </c>
      <c r="C47" t="s">
        <v>5</v>
      </c>
      <c r="D47" t="s">
        <v>524</v>
      </c>
      <c r="E47" t="s">
        <v>6</v>
      </c>
    </row>
    <row r="48" spans="2:5" hidden="1" x14ac:dyDescent="0.3">
      <c r="B48" t="s">
        <v>7</v>
      </c>
      <c r="C48" t="s">
        <v>8</v>
      </c>
      <c r="D48" t="s">
        <v>524</v>
      </c>
      <c r="E48" t="s">
        <v>6</v>
      </c>
    </row>
    <row r="49" spans="2:5" hidden="1" x14ac:dyDescent="0.3">
      <c r="B49" t="s">
        <v>9</v>
      </c>
      <c r="C49" t="s">
        <v>10</v>
      </c>
      <c r="D49" t="s">
        <v>524</v>
      </c>
      <c r="E49" t="s">
        <v>11</v>
      </c>
    </row>
    <row r="50" spans="2:5" hidden="1" x14ac:dyDescent="0.3">
      <c r="B50" t="s">
        <v>12</v>
      </c>
      <c r="C50" t="s">
        <v>13</v>
      </c>
      <c r="D50" t="s">
        <v>3758</v>
      </c>
      <c r="E50" t="s">
        <v>11</v>
      </c>
    </row>
    <row r="51" spans="2:5" x14ac:dyDescent="0.3">
      <c r="B51" t="s">
        <v>14</v>
      </c>
      <c r="C51" t="s">
        <v>15</v>
      </c>
      <c r="D51" t="s">
        <v>525</v>
      </c>
      <c r="E51" t="s">
        <v>16</v>
      </c>
    </row>
    <row r="52" spans="2:5" x14ac:dyDescent="0.3">
      <c r="B52" t="s">
        <v>17</v>
      </c>
      <c r="C52" t="s">
        <v>18</v>
      </c>
      <c r="D52" t="s">
        <v>524</v>
      </c>
      <c r="E52" t="s">
        <v>16</v>
      </c>
    </row>
    <row r="53" spans="2:5" hidden="1" x14ac:dyDescent="0.3">
      <c r="B53" t="s">
        <v>19</v>
      </c>
      <c r="C53" t="s">
        <v>20</v>
      </c>
      <c r="D53" t="s">
        <v>525</v>
      </c>
      <c r="E53" t="s">
        <v>11</v>
      </c>
    </row>
    <row r="54" spans="2:5" x14ac:dyDescent="0.3">
      <c r="B54" t="s">
        <v>436</v>
      </c>
      <c r="C54" t="s">
        <v>437</v>
      </c>
      <c r="D54" t="s">
        <v>525</v>
      </c>
      <c r="E54" t="s">
        <v>16</v>
      </c>
    </row>
    <row r="55" spans="2:5" hidden="1" x14ac:dyDescent="0.3">
      <c r="B55" t="s">
        <v>21</v>
      </c>
      <c r="C55" t="s">
        <v>22</v>
      </c>
      <c r="D55" t="s">
        <v>3758</v>
      </c>
      <c r="E55" t="s">
        <v>23</v>
      </c>
    </row>
    <row r="56" spans="2:5" hidden="1" x14ac:dyDescent="0.3">
      <c r="B56" t="s">
        <v>24</v>
      </c>
      <c r="C56" t="s">
        <v>25</v>
      </c>
      <c r="D56" t="s">
        <v>524</v>
      </c>
      <c r="E56" t="s">
        <v>26</v>
      </c>
    </row>
    <row r="57" spans="2:5" hidden="1" x14ac:dyDescent="0.3">
      <c r="B57" t="s">
        <v>27</v>
      </c>
      <c r="C57" t="s">
        <v>28</v>
      </c>
      <c r="D57" t="s">
        <v>524</v>
      </c>
      <c r="E57" t="s">
        <v>23</v>
      </c>
    </row>
    <row r="58" spans="2:5" hidden="1" x14ac:dyDescent="0.3">
      <c r="B58" t="s">
        <v>29</v>
      </c>
      <c r="C58" t="s">
        <v>30</v>
      </c>
      <c r="D58" t="s">
        <v>524</v>
      </c>
      <c r="E58" t="s">
        <v>26</v>
      </c>
    </row>
    <row r="59" spans="2:5" hidden="1" x14ac:dyDescent="0.3">
      <c r="B59" t="s">
        <v>31</v>
      </c>
      <c r="C59" t="s">
        <v>32</v>
      </c>
      <c r="D59" t="s">
        <v>524</v>
      </c>
      <c r="E59" t="s">
        <v>11</v>
      </c>
    </row>
    <row r="60" spans="2:5" hidden="1" x14ac:dyDescent="0.3">
      <c r="B60" t="s">
        <v>33</v>
      </c>
      <c r="C60" t="s">
        <v>34</v>
      </c>
      <c r="D60" t="s">
        <v>524</v>
      </c>
      <c r="E60" t="s">
        <v>26</v>
      </c>
    </row>
    <row r="61" spans="2:5" hidden="1" x14ac:dyDescent="0.3">
      <c r="B61" t="s">
        <v>438</v>
      </c>
      <c r="C61" t="s">
        <v>439</v>
      </c>
      <c r="D61" t="s">
        <v>524</v>
      </c>
      <c r="E61" t="s">
        <v>23</v>
      </c>
    </row>
    <row r="62" spans="2:5" x14ac:dyDescent="0.3">
      <c r="B62" t="s">
        <v>35</v>
      </c>
      <c r="C62" t="s">
        <v>36</v>
      </c>
      <c r="D62" t="s">
        <v>524</v>
      </c>
      <c r="E62" t="s">
        <v>16</v>
      </c>
    </row>
    <row r="63" spans="2:5" hidden="1" x14ac:dyDescent="0.3">
      <c r="B63" t="s">
        <v>37</v>
      </c>
      <c r="C63" t="s">
        <v>38</v>
      </c>
      <c r="D63" t="s">
        <v>525</v>
      </c>
      <c r="E63" t="s">
        <v>39</v>
      </c>
    </row>
    <row r="64" spans="2:5" hidden="1" x14ac:dyDescent="0.3">
      <c r="B64" t="s">
        <v>40</v>
      </c>
      <c r="C64" t="s">
        <v>41</v>
      </c>
      <c r="D64" t="s">
        <v>524</v>
      </c>
      <c r="E64" t="s">
        <v>26</v>
      </c>
    </row>
    <row r="65" spans="2:5" x14ac:dyDescent="0.3">
      <c r="B65" t="s">
        <v>42</v>
      </c>
      <c r="C65" t="s">
        <v>43</v>
      </c>
      <c r="D65" t="s">
        <v>526</v>
      </c>
      <c r="E65" t="s">
        <v>16</v>
      </c>
    </row>
    <row r="66" spans="2:5" hidden="1" x14ac:dyDescent="0.3">
      <c r="B66" t="s">
        <v>440</v>
      </c>
      <c r="C66" t="s">
        <v>441</v>
      </c>
      <c r="D66" t="s">
        <v>3758</v>
      </c>
      <c r="E66" t="s">
        <v>442</v>
      </c>
    </row>
    <row r="67" spans="2:5" hidden="1" x14ac:dyDescent="0.3">
      <c r="B67" t="s">
        <v>44</v>
      </c>
      <c r="C67" t="s">
        <v>45</v>
      </c>
      <c r="D67" t="s">
        <v>524</v>
      </c>
      <c r="E67" t="s">
        <v>26</v>
      </c>
    </row>
    <row r="68" spans="2:5" hidden="1" x14ac:dyDescent="0.3">
      <c r="B68" t="s">
        <v>46</v>
      </c>
      <c r="C68" t="s">
        <v>47</v>
      </c>
      <c r="D68" t="s">
        <v>525</v>
      </c>
      <c r="E68" t="s">
        <v>26</v>
      </c>
    </row>
    <row r="69" spans="2:5" hidden="1" x14ac:dyDescent="0.3">
      <c r="B69" t="s">
        <v>443</v>
      </c>
      <c r="C69" t="s">
        <v>444</v>
      </c>
      <c r="D69" t="s">
        <v>525</v>
      </c>
      <c r="E69" t="s">
        <v>23</v>
      </c>
    </row>
    <row r="70" spans="2:5" hidden="1" x14ac:dyDescent="0.3">
      <c r="B70" t="s">
        <v>48</v>
      </c>
      <c r="C70" t="s">
        <v>49</v>
      </c>
      <c r="D70" t="s">
        <v>524</v>
      </c>
      <c r="E70" t="s">
        <v>26</v>
      </c>
    </row>
    <row r="71" spans="2:5" hidden="1" x14ac:dyDescent="0.3">
      <c r="B71" t="s">
        <v>50</v>
      </c>
      <c r="C71" t="s">
        <v>51</v>
      </c>
      <c r="D71" t="s">
        <v>525</v>
      </c>
      <c r="E71" t="s">
        <v>26</v>
      </c>
    </row>
    <row r="72" spans="2:5" hidden="1" x14ac:dyDescent="0.3">
      <c r="B72" t="s">
        <v>445</v>
      </c>
      <c r="C72" t="s">
        <v>446</v>
      </c>
      <c r="D72" t="s">
        <v>524</v>
      </c>
      <c r="E72" t="s">
        <v>442</v>
      </c>
    </row>
    <row r="73" spans="2:5" x14ac:dyDescent="0.3">
      <c r="B73" t="s">
        <v>52</v>
      </c>
      <c r="C73" t="s">
        <v>53</v>
      </c>
      <c r="D73" t="s">
        <v>525</v>
      </c>
      <c r="E73" t="s">
        <v>16</v>
      </c>
    </row>
    <row r="74" spans="2:5" hidden="1" x14ac:dyDescent="0.3">
      <c r="B74" t="s">
        <v>447</v>
      </c>
      <c r="C74" t="s">
        <v>448</v>
      </c>
      <c r="D74" t="s">
        <v>526</v>
      </c>
      <c r="E74" t="s">
        <v>26</v>
      </c>
    </row>
    <row r="75" spans="2:5" hidden="1" x14ac:dyDescent="0.3">
      <c r="B75" t="s">
        <v>449</v>
      </c>
      <c r="C75" t="s">
        <v>450</v>
      </c>
      <c r="D75" t="s">
        <v>526</v>
      </c>
      <c r="E75" t="s">
        <v>89</v>
      </c>
    </row>
    <row r="76" spans="2:5" hidden="1" x14ac:dyDescent="0.3">
      <c r="B76" t="s">
        <v>451</v>
      </c>
      <c r="C76" t="s">
        <v>452</v>
      </c>
      <c r="D76" t="s">
        <v>526</v>
      </c>
      <c r="E76" t="s">
        <v>89</v>
      </c>
    </row>
    <row r="77" spans="2:5" hidden="1" x14ac:dyDescent="0.3">
      <c r="B77" t="s">
        <v>54</v>
      </c>
      <c r="C77" t="s">
        <v>55</v>
      </c>
      <c r="D77" t="s">
        <v>3758</v>
      </c>
      <c r="E77" t="s">
        <v>39</v>
      </c>
    </row>
    <row r="78" spans="2:5" hidden="1" x14ac:dyDescent="0.3">
      <c r="B78" t="s">
        <v>453</v>
      </c>
      <c r="C78" t="s">
        <v>454</v>
      </c>
      <c r="D78" t="s">
        <v>3758</v>
      </c>
      <c r="E78" t="s">
        <v>442</v>
      </c>
    </row>
    <row r="79" spans="2:5" hidden="1" x14ac:dyDescent="0.3">
      <c r="B79" t="s">
        <v>455</v>
      </c>
      <c r="C79" t="s">
        <v>456</v>
      </c>
      <c r="D79" t="s">
        <v>526</v>
      </c>
      <c r="E79" t="s">
        <v>89</v>
      </c>
    </row>
    <row r="80" spans="2:5" hidden="1" x14ac:dyDescent="0.3">
      <c r="B80" t="s">
        <v>457</v>
      </c>
      <c r="C80" t="s">
        <v>458</v>
      </c>
      <c r="D80" t="s">
        <v>524</v>
      </c>
      <c r="E80" t="s">
        <v>23</v>
      </c>
    </row>
    <row r="81" spans="2:5" hidden="1" x14ac:dyDescent="0.3">
      <c r="B81" t="s">
        <v>56</v>
      </c>
      <c r="C81" t="s">
        <v>57</v>
      </c>
      <c r="D81" t="s">
        <v>524</v>
      </c>
      <c r="E81" t="s">
        <v>11</v>
      </c>
    </row>
    <row r="82" spans="2:5" hidden="1" x14ac:dyDescent="0.3">
      <c r="B82" t="s">
        <v>58</v>
      </c>
      <c r="C82" t="s">
        <v>59</v>
      </c>
      <c r="D82" t="s">
        <v>524</v>
      </c>
      <c r="E82" t="s">
        <v>6</v>
      </c>
    </row>
    <row r="83" spans="2:5" hidden="1" x14ac:dyDescent="0.3">
      <c r="B83" t="s">
        <v>60</v>
      </c>
      <c r="C83" t="s">
        <v>61</v>
      </c>
      <c r="D83" t="s">
        <v>524</v>
      </c>
      <c r="E83" t="s">
        <v>62</v>
      </c>
    </row>
    <row r="84" spans="2:5" hidden="1" x14ac:dyDescent="0.3">
      <c r="B84" t="s">
        <v>63</v>
      </c>
      <c r="C84" t="s">
        <v>64</v>
      </c>
      <c r="D84" t="s">
        <v>524</v>
      </c>
      <c r="E84" t="s">
        <v>6</v>
      </c>
    </row>
    <row r="85" spans="2:5" hidden="1" x14ac:dyDescent="0.3">
      <c r="B85" t="s">
        <v>459</v>
      </c>
      <c r="C85" t="s">
        <v>460</v>
      </c>
      <c r="D85" t="s">
        <v>524</v>
      </c>
      <c r="E85" t="s">
        <v>442</v>
      </c>
    </row>
    <row r="86" spans="2:5" hidden="1" x14ac:dyDescent="0.3">
      <c r="B86" t="s">
        <v>65</v>
      </c>
      <c r="C86" t="s">
        <v>66</v>
      </c>
      <c r="D86" t="s">
        <v>524</v>
      </c>
      <c r="E86" t="s">
        <v>39</v>
      </c>
    </row>
    <row r="87" spans="2:5" x14ac:dyDescent="0.3">
      <c r="B87" t="s">
        <v>67</v>
      </c>
      <c r="C87" t="s">
        <v>68</v>
      </c>
      <c r="D87" t="s">
        <v>524</v>
      </c>
      <c r="E87" t="s">
        <v>16</v>
      </c>
    </row>
    <row r="88" spans="2:5" hidden="1" x14ac:dyDescent="0.3">
      <c r="B88" t="s">
        <v>461</v>
      </c>
      <c r="C88" t="s">
        <v>462</v>
      </c>
      <c r="D88" t="s">
        <v>524</v>
      </c>
      <c r="E88" t="s">
        <v>442</v>
      </c>
    </row>
    <row r="89" spans="2:5" hidden="1" x14ac:dyDescent="0.3">
      <c r="B89" t="s">
        <v>69</v>
      </c>
      <c r="C89" t="s">
        <v>70</v>
      </c>
      <c r="D89" t="s">
        <v>525</v>
      </c>
      <c r="E89" t="s">
        <v>39</v>
      </c>
    </row>
    <row r="90" spans="2:5" hidden="1" x14ac:dyDescent="0.3">
      <c r="B90" t="s">
        <v>71</v>
      </c>
      <c r="C90" t="s">
        <v>72</v>
      </c>
      <c r="D90" t="s">
        <v>524</v>
      </c>
      <c r="E90" t="s">
        <v>11</v>
      </c>
    </row>
    <row r="91" spans="2:5" hidden="1" x14ac:dyDescent="0.3">
      <c r="B91" t="s">
        <v>463</v>
      </c>
      <c r="C91" t="s">
        <v>464</v>
      </c>
      <c r="D91" t="s">
        <v>524</v>
      </c>
      <c r="E91" t="s">
        <v>442</v>
      </c>
    </row>
    <row r="92" spans="2:5" hidden="1" x14ac:dyDescent="0.3">
      <c r="B92" t="s">
        <v>73</v>
      </c>
      <c r="C92" t="s">
        <v>74</v>
      </c>
      <c r="D92" t="s">
        <v>525</v>
      </c>
      <c r="E92" t="s">
        <v>39</v>
      </c>
    </row>
    <row r="93" spans="2:5" hidden="1" x14ac:dyDescent="0.3">
      <c r="B93" t="s">
        <v>75</v>
      </c>
      <c r="C93" t="s">
        <v>76</v>
      </c>
      <c r="D93" t="s">
        <v>3758</v>
      </c>
      <c r="E93" t="s">
        <v>26</v>
      </c>
    </row>
    <row r="94" spans="2:5" hidden="1" x14ac:dyDescent="0.3">
      <c r="B94" t="s">
        <v>77</v>
      </c>
      <c r="C94" t="s">
        <v>78</v>
      </c>
      <c r="D94" t="s">
        <v>524</v>
      </c>
      <c r="E94" t="s">
        <v>11</v>
      </c>
    </row>
    <row r="95" spans="2:5" hidden="1" x14ac:dyDescent="0.3">
      <c r="B95" t="s">
        <v>465</v>
      </c>
      <c r="C95" t="s">
        <v>466</v>
      </c>
      <c r="D95" t="s">
        <v>525</v>
      </c>
      <c r="E95" t="s">
        <v>442</v>
      </c>
    </row>
    <row r="96" spans="2:5" hidden="1" x14ac:dyDescent="0.3">
      <c r="B96" t="s">
        <v>79</v>
      </c>
      <c r="C96" t="s">
        <v>80</v>
      </c>
      <c r="D96" t="s">
        <v>524</v>
      </c>
      <c r="E96" t="s">
        <v>23</v>
      </c>
    </row>
    <row r="97" spans="2:5" x14ac:dyDescent="0.3">
      <c r="B97" t="s">
        <v>81</v>
      </c>
      <c r="C97" t="s">
        <v>82</v>
      </c>
      <c r="D97" t="s">
        <v>524</v>
      </c>
      <c r="E97" t="s">
        <v>16</v>
      </c>
    </row>
    <row r="98" spans="2:5" hidden="1" x14ac:dyDescent="0.3">
      <c r="B98" t="s">
        <v>83</v>
      </c>
      <c r="C98" t="s">
        <v>84</v>
      </c>
      <c r="D98" t="s">
        <v>524</v>
      </c>
      <c r="E98" t="s">
        <v>11</v>
      </c>
    </row>
    <row r="99" spans="2:5" hidden="1" x14ac:dyDescent="0.3">
      <c r="B99" t="s">
        <v>467</v>
      </c>
      <c r="C99" t="s">
        <v>468</v>
      </c>
      <c r="D99" t="s">
        <v>524</v>
      </c>
      <c r="E99" t="s">
        <v>442</v>
      </c>
    </row>
    <row r="100" spans="2:5" x14ac:dyDescent="0.3">
      <c r="B100" t="s">
        <v>85</v>
      </c>
      <c r="C100" t="s">
        <v>86</v>
      </c>
      <c r="D100" t="s">
        <v>524</v>
      </c>
      <c r="E100" t="s">
        <v>16</v>
      </c>
    </row>
    <row r="101" spans="2:5" hidden="1" x14ac:dyDescent="0.3">
      <c r="B101" t="s">
        <v>469</v>
      </c>
      <c r="C101" t="s">
        <v>86</v>
      </c>
      <c r="D101" t="s">
        <v>3758</v>
      </c>
      <c r="E101" t="s">
        <v>442</v>
      </c>
    </row>
    <row r="102" spans="2:5" hidden="1" x14ac:dyDescent="0.3">
      <c r="B102" t="s">
        <v>87</v>
      </c>
      <c r="C102" t="s">
        <v>88</v>
      </c>
      <c r="D102" t="s">
        <v>3758</v>
      </c>
      <c r="E102" t="s">
        <v>89</v>
      </c>
    </row>
    <row r="103" spans="2:5" hidden="1" x14ac:dyDescent="0.3">
      <c r="B103" t="s">
        <v>90</v>
      </c>
      <c r="C103" t="s">
        <v>91</v>
      </c>
      <c r="D103" t="s">
        <v>524</v>
      </c>
      <c r="E103" t="s">
        <v>6</v>
      </c>
    </row>
    <row r="104" spans="2:5" hidden="1" x14ac:dyDescent="0.3">
      <c r="B104" t="s">
        <v>92</v>
      </c>
      <c r="C104" t="s">
        <v>93</v>
      </c>
      <c r="D104" t="s">
        <v>524</v>
      </c>
      <c r="E104" t="s">
        <v>11</v>
      </c>
    </row>
    <row r="105" spans="2:5" x14ac:dyDescent="0.3">
      <c r="B105" t="s">
        <v>94</v>
      </c>
      <c r="C105" t="s">
        <v>95</v>
      </c>
      <c r="D105" t="s">
        <v>524</v>
      </c>
      <c r="E105" t="s">
        <v>16</v>
      </c>
    </row>
    <row r="106" spans="2:5" x14ac:dyDescent="0.3">
      <c r="B106" t="s">
        <v>96</v>
      </c>
      <c r="C106" t="s">
        <v>97</v>
      </c>
      <c r="D106" t="s">
        <v>3758</v>
      </c>
      <c r="E106" t="s">
        <v>16</v>
      </c>
    </row>
    <row r="107" spans="2:5" hidden="1" x14ac:dyDescent="0.3">
      <c r="B107" t="s">
        <v>98</v>
      </c>
      <c r="C107" t="s">
        <v>99</v>
      </c>
      <c r="D107" t="s">
        <v>524</v>
      </c>
      <c r="E107" t="s">
        <v>23</v>
      </c>
    </row>
    <row r="108" spans="2:5" hidden="1" x14ac:dyDescent="0.3">
      <c r="B108" t="s">
        <v>470</v>
      </c>
      <c r="C108" t="s">
        <v>471</v>
      </c>
      <c r="D108" t="s">
        <v>526</v>
      </c>
      <c r="E108" t="s">
        <v>11</v>
      </c>
    </row>
    <row r="109" spans="2:5" hidden="1" x14ac:dyDescent="0.3">
      <c r="B109" t="s">
        <v>100</v>
      </c>
      <c r="C109" t="s">
        <v>101</v>
      </c>
      <c r="D109" t="s">
        <v>525</v>
      </c>
      <c r="E109" t="s">
        <v>62</v>
      </c>
    </row>
    <row r="110" spans="2:5" hidden="1" x14ac:dyDescent="0.3">
      <c r="B110" t="s">
        <v>102</v>
      </c>
      <c r="C110" t="s">
        <v>103</v>
      </c>
      <c r="D110" t="s">
        <v>525</v>
      </c>
      <c r="E110" t="s">
        <v>6</v>
      </c>
    </row>
    <row r="111" spans="2:5" hidden="1" x14ac:dyDescent="0.3">
      <c r="B111" t="s">
        <v>104</v>
      </c>
      <c r="C111" t="s">
        <v>105</v>
      </c>
      <c r="D111" t="s">
        <v>524</v>
      </c>
      <c r="E111" t="s">
        <v>6</v>
      </c>
    </row>
    <row r="112" spans="2:5" hidden="1" x14ac:dyDescent="0.3">
      <c r="B112" t="s">
        <v>472</v>
      </c>
      <c r="C112" t="s">
        <v>473</v>
      </c>
      <c r="D112" t="s">
        <v>525</v>
      </c>
      <c r="E112" t="s">
        <v>26</v>
      </c>
    </row>
    <row r="113" spans="2:5" hidden="1" x14ac:dyDescent="0.3">
      <c r="B113" t="s">
        <v>106</v>
      </c>
      <c r="C113" t="s">
        <v>107</v>
      </c>
      <c r="D113" t="s">
        <v>524</v>
      </c>
      <c r="E113" t="s">
        <v>6</v>
      </c>
    </row>
    <row r="114" spans="2:5" hidden="1" x14ac:dyDescent="0.3">
      <c r="B114" t="s">
        <v>108</v>
      </c>
      <c r="C114" t="s">
        <v>109</v>
      </c>
      <c r="D114" t="s">
        <v>3758</v>
      </c>
      <c r="E114" t="s">
        <v>26</v>
      </c>
    </row>
    <row r="115" spans="2:5" hidden="1" x14ac:dyDescent="0.3">
      <c r="B115" t="s">
        <v>474</v>
      </c>
      <c r="C115" t="s">
        <v>475</v>
      </c>
      <c r="D115" t="s">
        <v>525</v>
      </c>
      <c r="E115" t="s">
        <v>442</v>
      </c>
    </row>
    <row r="116" spans="2:5" hidden="1" x14ac:dyDescent="0.3">
      <c r="B116" t="s">
        <v>476</v>
      </c>
      <c r="C116" t="s">
        <v>477</v>
      </c>
      <c r="D116" t="s">
        <v>3758</v>
      </c>
      <c r="E116" t="s">
        <v>442</v>
      </c>
    </row>
    <row r="117" spans="2:5" x14ac:dyDescent="0.3">
      <c r="B117" t="s">
        <v>110</v>
      </c>
      <c r="C117" t="s">
        <v>111</v>
      </c>
      <c r="D117" t="s">
        <v>524</v>
      </c>
      <c r="E117" t="s">
        <v>16</v>
      </c>
    </row>
    <row r="118" spans="2:5" hidden="1" x14ac:dyDescent="0.3">
      <c r="B118" t="s">
        <v>112</v>
      </c>
      <c r="C118" t="s">
        <v>113</v>
      </c>
      <c r="D118" t="s">
        <v>3758</v>
      </c>
      <c r="E118" t="s">
        <v>23</v>
      </c>
    </row>
    <row r="119" spans="2:5" hidden="1" x14ac:dyDescent="0.3">
      <c r="B119" t="s">
        <v>114</v>
      </c>
      <c r="C119" t="s">
        <v>115</v>
      </c>
      <c r="D119" t="s">
        <v>524</v>
      </c>
      <c r="E119" t="s">
        <v>11</v>
      </c>
    </row>
    <row r="120" spans="2:5" hidden="1" x14ac:dyDescent="0.3">
      <c r="B120" t="s">
        <v>116</v>
      </c>
      <c r="C120" t="s">
        <v>117</v>
      </c>
      <c r="D120" t="s">
        <v>524</v>
      </c>
      <c r="E120" t="s">
        <v>23</v>
      </c>
    </row>
    <row r="121" spans="2:5" hidden="1" x14ac:dyDescent="0.3">
      <c r="B121" t="s">
        <v>118</v>
      </c>
      <c r="C121" t="s">
        <v>119</v>
      </c>
      <c r="D121" t="s">
        <v>524</v>
      </c>
      <c r="E121" t="s">
        <v>39</v>
      </c>
    </row>
    <row r="122" spans="2:5" hidden="1" x14ac:dyDescent="0.3">
      <c r="B122" t="s">
        <v>120</v>
      </c>
      <c r="C122" t="s">
        <v>121</v>
      </c>
      <c r="D122" t="s">
        <v>3758</v>
      </c>
      <c r="E122" t="s">
        <v>23</v>
      </c>
    </row>
    <row r="123" spans="2:5" hidden="1" x14ac:dyDescent="0.3">
      <c r="B123" t="s">
        <v>122</v>
      </c>
      <c r="C123" t="s">
        <v>123</v>
      </c>
      <c r="D123" t="s">
        <v>524</v>
      </c>
      <c r="E123" t="s">
        <v>6</v>
      </c>
    </row>
    <row r="124" spans="2:5" hidden="1" x14ac:dyDescent="0.3">
      <c r="B124" t="s">
        <v>124</v>
      </c>
      <c r="C124" t="s">
        <v>125</v>
      </c>
      <c r="D124" t="s">
        <v>525</v>
      </c>
      <c r="E124" t="s">
        <v>11</v>
      </c>
    </row>
    <row r="125" spans="2:5" hidden="1" x14ac:dyDescent="0.3">
      <c r="B125" t="s">
        <v>126</v>
      </c>
      <c r="C125" t="s">
        <v>127</v>
      </c>
      <c r="D125" t="s">
        <v>524</v>
      </c>
      <c r="E125" t="s">
        <v>26</v>
      </c>
    </row>
    <row r="126" spans="2:5" hidden="1" x14ac:dyDescent="0.3">
      <c r="B126" t="s">
        <v>128</v>
      </c>
      <c r="C126" t="s">
        <v>129</v>
      </c>
      <c r="D126" t="s">
        <v>525</v>
      </c>
      <c r="E126" t="s">
        <v>11</v>
      </c>
    </row>
    <row r="127" spans="2:5" hidden="1" x14ac:dyDescent="0.3">
      <c r="B127" t="s">
        <v>130</v>
      </c>
      <c r="C127" t="s">
        <v>131</v>
      </c>
      <c r="D127" t="s">
        <v>524</v>
      </c>
      <c r="E127" t="s">
        <v>11</v>
      </c>
    </row>
    <row r="128" spans="2:5" hidden="1" x14ac:dyDescent="0.3">
      <c r="B128" t="s">
        <v>132</v>
      </c>
      <c r="C128" t="s">
        <v>133</v>
      </c>
      <c r="D128" t="s">
        <v>524</v>
      </c>
      <c r="E128" t="s">
        <v>11</v>
      </c>
    </row>
    <row r="129" spans="2:5" x14ac:dyDescent="0.3">
      <c r="B129" t="s">
        <v>134</v>
      </c>
      <c r="C129" t="s">
        <v>135</v>
      </c>
      <c r="D129" t="s">
        <v>524</v>
      </c>
      <c r="E129" t="s">
        <v>16</v>
      </c>
    </row>
    <row r="130" spans="2:5" x14ac:dyDescent="0.3">
      <c r="B130" t="s">
        <v>136</v>
      </c>
      <c r="C130" t="s">
        <v>137</v>
      </c>
      <c r="D130" t="s">
        <v>524</v>
      </c>
      <c r="E130" t="s">
        <v>16</v>
      </c>
    </row>
    <row r="131" spans="2:5" hidden="1" x14ac:dyDescent="0.3">
      <c r="B131" t="s">
        <v>138</v>
      </c>
      <c r="C131" t="s">
        <v>139</v>
      </c>
      <c r="D131" t="s">
        <v>3758</v>
      </c>
      <c r="E131" t="s">
        <v>39</v>
      </c>
    </row>
    <row r="132" spans="2:5" x14ac:dyDescent="0.3">
      <c r="B132" t="s">
        <v>140</v>
      </c>
      <c r="C132" t="s">
        <v>141</v>
      </c>
      <c r="D132" t="s">
        <v>525</v>
      </c>
      <c r="E132" t="s">
        <v>16</v>
      </c>
    </row>
    <row r="133" spans="2:5" hidden="1" x14ac:dyDescent="0.3">
      <c r="B133" t="s">
        <v>142</v>
      </c>
      <c r="C133" t="s">
        <v>143</v>
      </c>
      <c r="D133" t="s">
        <v>524</v>
      </c>
      <c r="E133" t="s">
        <v>6</v>
      </c>
    </row>
    <row r="134" spans="2:5" hidden="1" x14ac:dyDescent="0.3">
      <c r="B134" t="s">
        <v>144</v>
      </c>
      <c r="C134" t="s">
        <v>145</v>
      </c>
      <c r="D134" t="s">
        <v>525</v>
      </c>
      <c r="E134" t="s">
        <v>6</v>
      </c>
    </row>
    <row r="135" spans="2:5" hidden="1" x14ac:dyDescent="0.3">
      <c r="B135" t="s">
        <v>146</v>
      </c>
      <c r="C135" t="s">
        <v>147</v>
      </c>
      <c r="D135" t="s">
        <v>524</v>
      </c>
      <c r="E135" t="s">
        <v>11</v>
      </c>
    </row>
    <row r="136" spans="2:5" hidden="1" x14ac:dyDescent="0.3">
      <c r="B136" t="s">
        <v>148</v>
      </c>
      <c r="C136" t="s">
        <v>149</v>
      </c>
      <c r="D136" t="s">
        <v>524</v>
      </c>
      <c r="E136" t="s">
        <v>39</v>
      </c>
    </row>
    <row r="137" spans="2:5" hidden="1" x14ac:dyDescent="0.3">
      <c r="B137" t="s">
        <v>150</v>
      </c>
      <c r="C137" t="s">
        <v>151</v>
      </c>
      <c r="D137" t="s">
        <v>524</v>
      </c>
      <c r="E137" t="s">
        <v>6</v>
      </c>
    </row>
    <row r="138" spans="2:5" hidden="1" x14ac:dyDescent="0.3">
      <c r="B138" t="s">
        <v>152</v>
      </c>
      <c r="C138" t="s">
        <v>153</v>
      </c>
      <c r="D138" t="s">
        <v>524</v>
      </c>
      <c r="E138" t="s">
        <v>26</v>
      </c>
    </row>
    <row r="139" spans="2:5" hidden="1" x14ac:dyDescent="0.3">
      <c r="B139" t="s">
        <v>154</v>
      </c>
      <c r="C139" t="s">
        <v>155</v>
      </c>
      <c r="D139" t="s">
        <v>524</v>
      </c>
      <c r="E139" t="s">
        <v>6</v>
      </c>
    </row>
    <row r="140" spans="2:5" hidden="1" x14ac:dyDescent="0.3">
      <c r="B140" t="s">
        <v>156</v>
      </c>
      <c r="C140" t="s">
        <v>157</v>
      </c>
      <c r="D140" t="s">
        <v>524</v>
      </c>
      <c r="E140" t="s">
        <v>6</v>
      </c>
    </row>
    <row r="141" spans="2:5" hidden="1" x14ac:dyDescent="0.3">
      <c r="B141" t="s">
        <v>158</v>
      </c>
      <c r="C141" t="s">
        <v>159</v>
      </c>
      <c r="D141" t="s">
        <v>524</v>
      </c>
      <c r="E141" t="s">
        <v>6</v>
      </c>
    </row>
    <row r="142" spans="2:5" hidden="1" x14ac:dyDescent="0.3">
      <c r="B142" t="s">
        <v>160</v>
      </c>
      <c r="C142" t="s">
        <v>161</v>
      </c>
      <c r="D142" t="s">
        <v>524</v>
      </c>
      <c r="E142" t="s">
        <v>39</v>
      </c>
    </row>
    <row r="143" spans="2:5" hidden="1" x14ac:dyDescent="0.3">
      <c r="B143" t="s">
        <v>162</v>
      </c>
      <c r="C143" t="s">
        <v>163</v>
      </c>
      <c r="D143" t="s">
        <v>524</v>
      </c>
      <c r="E143" t="s">
        <v>6</v>
      </c>
    </row>
    <row r="144" spans="2:5" hidden="1" x14ac:dyDescent="0.3">
      <c r="B144" t="s">
        <v>164</v>
      </c>
      <c r="C144" t="s">
        <v>165</v>
      </c>
      <c r="D144" t="s">
        <v>525</v>
      </c>
      <c r="E144" t="s">
        <v>11</v>
      </c>
    </row>
    <row r="145" spans="2:5" x14ac:dyDescent="0.3">
      <c r="B145" t="s">
        <v>166</v>
      </c>
      <c r="C145" t="s">
        <v>167</v>
      </c>
      <c r="D145" t="s">
        <v>3758</v>
      </c>
      <c r="E145" t="s">
        <v>16</v>
      </c>
    </row>
    <row r="146" spans="2:5" hidden="1" x14ac:dyDescent="0.3">
      <c r="B146" t="s">
        <v>168</v>
      </c>
      <c r="C146" t="s">
        <v>169</v>
      </c>
      <c r="D146" t="s">
        <v>524</v>
      </c>
      <c r="E146" t="s">
        <v>26</v>
      </c>
    </row>
    <row r="147" spans="2:5" hidden="1" x14ac:dyDescent="0.3">
      <c r="B147" t="s">
        <v>170</v>
      </c>
      <c r="C147" t="s">
        <v>171</v>
      </c>
      <c r="D147" t="s">
        <v>524</v>
      </c>
      <c r="E147" t="s">
        <v>62</v>
      </c>
    </row>
    <row r="148" spans="2:5" x14ac:dyDescent="0.3">
      <c r="B148" t="s">
        <v>172</v>
      </c>
      <c r="C148" t="s">
        <v>173</v>
      </c>
      <c r="D148" t="s">
        <v>524</v>
      </c>
      <c r="E148" t="s">
        <v>16</v>
      </c>
    </row>
    <row r="149" spans="2:5" x14ac:dyDescent="0.3">
      <c r="B149" t="s">
        <v>174</v>
      </c>
      <c r="C149" t="s">
        <v>175</v>
      </c>
      <c r="D149" t="s">
        <v>524</v>
      </c>
      <c r="E149" t="s">
        <v>16</v>
      </c>
    </row>
    <row r="150" spans="2:5" hidden="1" x14ac:dyDescent="0.3">
      <c r="B150" t="s">
        <v>176</v>
      </c>
      <c r="C150" t="s">
        <v>177</v>
      </c>
      <c r="D150" t="s">
        <v>3758</v>
      </c>
      <c r="E150" t="s">
        <v>11</v>
      </c>
    </row>
    <row r="151" spans="2:5" hidden="1" x14ac:dyDescent="0.3">
      <c r="B151" t="s">
        <v>178</v>
      </c>
      <c r="C151" t="s">
        <v>179</v>
      </c>
      <c r="D151" t="s">
        <v>524</v>
      </c>
      <c r="E151" t="s">
        <v>26</v>
      </c>
    </row>
    <row r="152" spans="2:5" hidden="1" x14ac:dyDescent="0.3">
      <c r="B152" t="s">
        <v>180</v>
      </c>
      <c r="C152" t="s">
        <v>181</v>
      </c>
      <c r="D152" t="s">
        <v>524</v>
      </c>
      <c r="E152" t="s">
        <v>26</v>
      </c>
    </row>
    <row r="153" spans="2:5" hidden="1" x14ac:dyDescent="0.3">
      <c r="B153" t="s">
        <v>182</v>
      </c>
      <c r="C153" t="s">
        <v>183</v>
      </c>
      <c r="D153" t="s">
        <v>525</v>
      </c>
      <c r="E153" t="s">
        <v>62</v>
      </c>
    </row>
    <row r="154" spans="2:5" hidden="1" x14ac:dyDescent="0.3">
      <c r="B154" t="s">
        <v>478</v>
      </c>
      <c r="C154" t="s">
        <v>479</v>
      </c>
      <c r="D154" t="s">
        <v>524</v>
      </c>
      <c r="E154" t="s">
        <v>442</v>
      </c>
    </row>
    <row r="155" spans="2:5" hidden="1" x14ac:dyDescent="0.3">
      <c r="B155" t="s">
        <v>184</v>
      </c>
      <c r="C155" t="s">
        <v>185</v>
      </c>
      <c r="D155" t="s">
        <v>524</v>
      </c>
      <c r="E155" t="s">
        <v>39</v>
      </c>
    </row>
    <row r="156" spans="2:5" hidden="1" x14ac:dyDescent="0.3">
      <c r="B156" t="s">
        <v>480</v>
      </c>
      <c r="C156" t="s">
        <v>481</v>
      </c>
      <c r="D156" t="s">
        <v>524</v>
      </c>
      <c r="E156" t="s">
        <v>23</v>
      </c>
    </row>
    <row r="157" spans="2:5" hidden="1" x14ac:dyDescent="0.3">
      <c r="B157" t="s">
        <v>186</v>
      </c>
      <c r="C157" t="s">
        <v>187</v>
      </c>
      <c r="D157" t="s">
        <v>3758</v>
      </c>
      <c r="E157" t="s">
        <v>23</v>
      </c>
    </row>
    <row r="158" spans="2:5" hidden="1" x14ac:dyDescent="0.3">
      <c r="B158" t="s">
        <v>188</v>
      </c>
      <c r="C158" t="s">
        <v>189</v>
      </c>
      <c r="D158" t="s">
        <v>524</v>
      </c>
      <c r="E158" t="s">
        <v>89</v>
      </c>
    </row>
    <row r="159" spans="2:5" hidden="1" x14ac:dyDescent="0.3">
      <c r="B159" t="s">
        <v>190</v>
      </c>
      <c r="C159" t="s">
        <v>191</v>
      </c>
      <c r="D159" t="s">
        <v>524</v>
      </c>
      <c r="E159" t="s">
        <v>62</v>
      </c>
    </row>
    <row r="160" spans="2:5" hidden="1" x14ac:dyDescent="0.3">
      <c r="B160" t="s">
        <v>192</v>
      </c>
      <c r="C160" t="s">
        <v>193</v>
      </c>
      <c r="D160" t="s">
        <v>3758</v>
      </c>
      <c r="E160" t="s">
        <v>39</v>
      </c>
    </row>
    <row r="161" spans="2:5" hidden="1" x14ac:dyDescent="0.3">
      <c r="B161" t="s">
        <v>194</v>
      </c>
      <c r="C161" t="s">
        <v>195</v>
      </c>
      <c r="D161" t="s">
        <v>3758</v>
      </c>
      <c r="E161" t="s">
        <v>39</v>
      </c>
    </row>
    <row r="162" spans="2:5" hidden="1" x14ac:dyDescent="0.3">
      <c r="B162" t="s">
        <v>196</v>
      </c>
      <c r="C162" t="s">
        <v>197</v>
      </c>
      <c r="D162" t="s">
        <v>524</v>
      </c>
      <c r="E162" t="s">
        <v>62</v>
      </c>
    </row>
    <row r="163" spans="2:5" hidden="1" x14ac:dyDescent="0.3">
      <c r="B163" t="s">
        <v>198</v>
      </c>
      <c r="C163" t="s">
        <v>199</v>
      </c>
      <c r="D163" t="s">
        <v>524</v>
      </c>
      <c r="E163" t="s">
        <v>6</v>
      </c>
    </row>
    <row r="164" spans="2:5" x14ac:dyDescent="0.3">
      <c r="B164" t="s">
        <v>200</v>
      </c>
      <c r="C164" t="s">
        <v>201</v>
      </c>
      <c r="D164" t="s">
        <v>524</v>
      </c>
      <c r="E164" t="s">
        <v>16</v>
      </c>
    </row>
    <row r="165" spans="2:5" hidden="1" x14ac:dyDescent="0.3">
      <c r="B165" t="s">
        <v>482</v>
      </c>
      <c r="C165" t="s">
        <v>483</v>
      </c>
      <c r="D165" t="s">
        <v>3758</v>
      </c>
      <c r="E165" t="s">
        <v>23</v>
      </c>
    </row>
    <row r="166" spans="2:5" hidden="1" x14ac:dyDescent="0.3">
      <c r="B166" t="s">
        <v>202</v>
      </c>
      <c r="C166" t="s">
        <v>203</v>
      </c>
      <c r="D166" t="s">
        <v>524</v>
      </c>
      <c r="E166" t="s">
        <v>23</v>
      </c>
    </row>
    <row r="167" spans="2:5" hidden="1" x14ac:dyDescent="0.3">
      <c r="B167" t="s">
        <v>204</v>
      </c>
      <c r="C167" t="s">
        <v>205</v>
      </c>
      <c r="D167" t="s">
        <v>3758</v>
      </c>
      <c r="E167" t="s">
        <v>62</v>
      </c>
    </row>
    <row r="168" spans="2:5" hidden="1" x14ac:dyDescent="0.3">
      <c r="B168" t="s">
        <v>206</v>
      </c>
      <c r="C168" t="s">
        <v>207</v>
      </c>
      <c r="D168" t="s">
        <v>524</v>
      </c>
      <c r="E168" t="s">
        <v>39</v>
      </c>
    </row>
    <row r="169" spans="2:5" hidden="1" x14ac:dyDescent="0.3">
      <c r="B169" t="s">
        <v>208</v>
      </c>
      <c r="C169" t="s">
        <v>209</v>
      </c>
      <c r="D169" t="s">
        <v>524</v>
      </c>
      <c r="E169" t="s">
        <v>11</v>
      </c>
    </row>
    <row r="170" spans="2:5" hidden="1" x14ac:dyDescent="0.3">
      <c r="B170" t="s">
        <v>484</v>
      </c>
      <c r="C170" t="s">
        <v>485</v>
      </c>
      <c r="D170" t="s">
        <v>526</v>
      </c>
      <c r="E170" t="s">
        <v>62</v>
      </c>
    </row>
    <row r="171" spans="2:5" hidden="1" x14ac:dyDescent="0.3">
      <c r="B171" t="s">
        <v>210</v>
      </c>
      <c r="C171" t="s">
        <v>211</v>
      </c>
      <c r="D171" t="s">
        <v>524</v>
      </c>
      <c r="E171" t="s">
        <v>62</v>
      </c>
    </row>
    <row r="172" spans="2:5" hidden="1" x14ac:dyDescent="0.3">
      <c r="B172" t="s">
        <v>212</v>
      </c>
      <c r="C172" t="s">
        <v>213</v>
      </c>
      <c r="D172" t="s">
        <v>524</v>
      </c>
      <c r="E172" t="s">
        <v>11</v>
      </c>
    </row>
    <row r="173" spans="2:5" hidden="1" x14ac:dyDescent="0.3">
      <c r="B173" t="s">
        <v>214</v>
      </c>
      <c r="C173" t="s">
        <v>215</v>
      </c>
      <c r="D173" t="s">
        <v>524</v>
      </c>
      <c r="E173" t="s">
        <v>39</v>
      </c>
    </row>
    <row r="174" spans="2:5" hidden="1" x14ac:dyDescent="0.3">
      <c r="B174" t="s">
        <v>216</v>
      </c>
      <c r="C174" t="s">
        <v>217</v>
      </c>
      <c r="D174" t="s">
        <v>524</v>
      </c>
      <c r="E174" t="s">
        <v>23</v>
      </c>
    </row>
    <row r="175" spans="2:5" hidden="1" x14ac:dyDescent="0.3">
      <c r="B175" t="s">
        <v>218</v>
      </c>
      <c r="C175" t="s">
        <v>219</v>
      </c>
      <c r="D175" t="s">
        <v>524</v>
      </c>
      <c r="E175" t="s">
        <v>62</v>
      </c>
    </row>
    <row r="176" spans="2:5" x14ac:dyDescent="0.3">
      <c r="B176" t="s">
        <v>220</v>
      </c>
      <c r="C176" t="s">
        <v>221</v>
      </c>
      <c r="D176" t="s">
        <v>524</v>
      </c>
      <c r="E176" t="s">
        <v>16</v>
      </c>
    </row>
    <row r="177" spans="2:5" hidden="1" x14ac:dyDescent="0.3">
      <c r="B177" t="s">
        <v>222</v>
      </c>
      <c r="C177" t="s">
        <v>223</v>
      </c>
      <c r="D177" t="s">
        <v>3758</v>
      </c>
      <c r="E177" t="s">
        <v>62</v>
      </c>
    </row>
    <row r="178" spans="2:5" hidden="1" x14ac:dyDescent="0.3">
      <c r="B178" t="s">
        <v>224</v>
      </c>
      <c r="C178" t="s">
        <v>225</v>
      </c>
      <c r="D178" t="s">
        <v>524</v>
      </c>
      <c r="E178" t="s">
        <v>26</v>
      </c>
    </row>
    <row r="179" spans="2:5" x14ac:dyDescent="0.3">
      <c r="B179" t="s">
        <v>226</v>
      </c>
      <c r="C179" t="s">
        <v>227</v>
      </c>
      <c r="D179" t="s">
        <v>524</v>
      </c>
      <c r="E179" t="s">
        <v>16</v>
      </c>
    </row>
    <row r="180" spans="2:5" hidden="1" x14ac:dyDescent="0.3">
      <c r="B180" t="s">
        <v>228</v>
      </c>
      <c r="C180" t="s">
        <v>229</v>
      </c>
      <c r="D180" t="s">
        <v>3758</v>
      </c>
      <c r="E180" t="s">
        <v>89</v>
      </c>
    </row>
    <row r="181" spans="2:5" hidden="1" x14ac:dyDescent="0.3">
      <c r="B181" t="s">
        <v>230</v>
      </c>
      <c r="C181" t="s">
        <v>231</v>
      </c>
      <c r="D181" t="s">
        <v>3758</v>
      </c>
      <c r="E181" t="s">
        <v>62</v>
      </c>
    </row>
    <row r="182" spans="2:5" x14ac:dyDescent="0.3">
      <c r="B182" t="s">
        <v>232</v>
      </c>
      <c r="C182" t="s">
        <v>233</v>
      </c>
      <c r="D182" t="s">
        <v>524</v>
      </c>
      <c r="E182" t="s">
        <v>16</v>
      </c>
    </row>
    <row r="183" spans="2:5" hidden="1" x14ac:dyDescent="0.3">
      <c r="B183" t="s">
        <v>234</v>
      </c>
      <c r="C183" t="s">
        <v>235</v>
      </c>
      <c r="D183" t="s">
        <v>524</v>
      </c>
      <c r="E183" t="s">
        <v>89</v>
      </c>
    </row>
    <row r="184" spans="2:5" hidden="1" x14ac:dyDescent="0.3">
      <c r="B184" t="s">
        <v>236</v>
      </c>
      <c r="C184" t="s">
        <v>237</v>
      </c>
      <c r="D184" t="s">
        <v>524</v>
      </c>
      <c r="E184" t="s">
        <v>11</v>
      </c>
    </row>
    <row r="185" spans="2:5" hidden="1" x14ac:dyDescent="0.3">
      <c r="B185" t="s">
        <v>486</v>
      </c>
      <c r="C185" t="s">
        <v>487</v>
      </c>
      <c r="D185" t="s">
        <v>524</v>
      </c>
      <c r="E185" t="s">
        <v>442</v>
      </c>
    </row>
    <row r="186" spans="2:5" x14ac:dyDescent="0.3">
      <c r="B186" t="s">
        <v>238</v>
      </c>
      <c r="C186" t="s">
        <v>239</v>
      </c>
      <c r="D186" t="s">
        <v>524</v>
      </c>
      <c r="E186" t="s">
        <v>16</v>
      </c>
    </row>
    <row r="187" spans="2:5" hidden="1" x14ac:dyDescent="0.3">
      <c r="B187" t="s">
        <v>240</v>
      </c>
      <c r="C187" t="s">
        <v>241</v>
      </c>
      <c r="D187" t="s">
        <v>524</v>
      </c>
      <c r="E187" t="s">
        <v>23</v>
      </c>
    </row>
    <row r="188" spans="2:5" hidden="1" x14ac:dyDescent="0.3">
      <c r="B188" t="s">
        <v>242</v>
      </c>
      <c r="C188" t="s">
        <v>243</v>
      </c>
      <c r="D188" t="s">
        <v>3758</v>
      </c>
      <c r="E188" t="s">
        <v>23</v>
      </c>
    </row>
    <row r="189" spans="2:5" hidden="1" x14ac:dyDescent="0.3">
      <c r="B189" t="s">
        <v>244</v>
      </c>
      <c r="C189" t="s">
        <v>245</v>
      </c>
      <c r="D189" t="s">
        <v>3758</v>
      </c>
      <c r="E189" t="s">
        <v>89</v>
      </c>
    </row>
    <row r="190" spans="2:5" hidden="1" x14ac:dyDescent="0.3">
      <c r="B190" t="s">
        <v>246</v>
      </c>
      <c r="C190" t="s">
        <v>247</v>
      </c>
      <c r="D190" t="s">
        <v>524</v>
      </c>
      <c r="E190" t="s">
        <v>62</v>
      </c>
    </row>
    <row r="191" spans="2:5" hidden="1" x14ac:dyDescent="0.3">
      <c r="B191" t="s">
        <v>488</v>
      </c>
      <c r="C191" t="s">
        <v>489</v>
      </c>
      <c r="D191" t="s">
        <v>524</v>
      </c>
      <c r="E191" t="s">
        <v>23</v>
      </c>
    </row>
    <row r="192" spans="2:5" hidden="1" x14ac:dyDescent="0.3">
      <c r="B192" t="s">
        <v>248</v>
      </c>
      <c r="C192" t="s">
        <v>249</v>
      </c>
      <c r="D192" t="s">
        <v>525</v>
      </c>
      <c r="E192" t="s">
        <v>23</v>
      </c>
    </row>
    <row r="193" spans="2:5" hidden="1" x14ac:dyDescent="0.3">
      <c r="B193" t="s">
        <v>250</v>
      </c>
      <c r="C193" t="s">
        <v>251</v>
      </c>
      <c r="D193" t="s">
        <v>524</v>
      </c>
      <c r="E193" t="s">
        <v>62</v>
      </c>
    </row>
    <row r="194" spans="2:5" hidden="1" x14ac:dyDescent="0.3">
      <c r="B194" t="s">
        <v>252</v>
      </c>
      <c r="C194" t="s">
        <v>253</v>
      </c>
      <c r="D194" t="s">
        <v>524</v>
      </c>
      <c r="E194" t="s">
        <v>39</v>
      </c>
    </row>
    <row r="195" spans="2:5" hidden="1" x14ac:dyDescent="0.3">
      <c r="B195" t="s">
        <v>254</v>
      </c>
      <c r="C195" t="s">
        <v>255</v>
      </c>
      <c r="D195" t="s">
        <v>524</v>
      </c>
      <c r="E195" t="s">
        <v>39</v>
      </c>
    </row>
    <row r="196" spans="2:5" hidden="1" x14ac:dyDescent="0.3">
      <c r="B196" t="s">
        <v>256</v>
      </c>
      <c r="C196" t="s">
        <v>257</v>
      </c>
      <c r="D196" t="s">
        <v>524</v>
      </c>
      <c r="E196" t="s">
        <v>26</v>
      </c>
    </row>
    <row r="197" spans="2:5" hidden="1" x14ac:dyDescent="0.3">
      <c r="B197" t="s">
        <v>258</v>
      </c>
      <c r="C197" t="s">
        <v>259</v>
      </c>
      <c r="D197" t="s">
        <v>524</v>
      </c>
      <c r="E197" t="s">
        <v>11</v>
      </c>
    </row>
    <row r="198" spans="2:5" hidden="1" x14ac:dyDescent="0.3">
      <c r="B198" t="s">
        <v>490</v>
      </c>
      <c r="C198" t="s">
        <v>491</v>
      </c>
      <c r="D198" t="s">
        <v>524</v>
      </c>
      <c r="E198" t="s">
        <v>442</v>
      </c>
    </row>
    <row r="199" spans="2:5" hidden="1" x14ac:dyDescent="0.3">
      <c r="B199" t="s">
        <v>260</v>
      </c>
      <c r="C199" t="s">
        <v>261</v>
      </c>
      <c r="D199" t="s">
        <v>3758</v>
      </c>
      <c r="E199" t="s">
        <v>11</v>
      </c>
    </row>
    <row r="200" spans="2:5" hidden="1" x14ac:dyDescent="0.3">
      <c r="B200" t="s">
        <v>262</v>
      </c>
      <c r="C200" t="s">
        <v>263</v>
      </c>
      <c r="D200" t="s">
        <v>524</v>
      </c>
      <c r="E200" t="s">
        <v>11</v>
      </c>
    </row>
    <row r="201" spans="2:5" hidden="1" x14ac:dyDescent="0.3">
      <c r="B201" t="s">
        <v>264</v>
      </c>
      <c r="C201" t="s">
        <v>265</v>
      </c>
      <c r="D201" t="s">
        <v>524</v>
      </c>
      <c r="E201" t="s">
        <v>11</v>
      </c>
    </row>
    <row r="202" spans="2:5" hidden="1" x14ac:dyDescent="0.3">
      <c r="B202" t="s">
        <v>266</v>
      </c>
      <c r="C202" t="s">
        <v>267</v>
      </c>
      <c r="D202" t="s">
        <v>524</v>
      </c>
      <c r="E202" t="s">
        <v>62</v>
      </c>
    </row>
    <row r="203" spans="2:5" hidden="1" x14ac:dyDescent="0.3">
      <c r="B203" t="s">
        <v>268</v>
      </c>
      <c r="C203" t="s">
        <v>269</v>
      </c>
      <c r="D203" t="s">
        <v>524</v>
      </c>
      <c r="E203" t="s">
        <v>39</v>
      </c>
    </row>
    <row r="204" spans="2:5" hidden="1" x14ac:dyDescent="0.3">
      <c r="B204" t="s">
        <v>270</v>
      </c>
      <c r="C204" t="s">
        <v>271</v>
      </c>
      <c r="D204" t="s">
        <v>524</v>
      </c>
      <c r="E204" t="s">
        <v>6</v>
      </c>
    </row>
    <row r="205" spans="2:5" hidden="1" x14ac:dyDescent="0.3">
      <c r="B205" t="s">
        <v>272</v>
      </c>
      <c r="C205" t="s">
        <v>273</v>
      </c>
      <c r="D205" t="s">
        <v>525</v>
      </c>
      <c r="E205" t="s">
        <v>6</v>
      </c>
    </row>
    <row r="206" spans="2:5" x14ac:dyDescent="0.3">
      <c r="B206" t="s">
        <v>274</v>
      </c>
      <c r="C206" t="s">
        <v>275</v>
      </c>
      <c r="D206" t="s">
        <v>524</v>
      </c>
      <c r="E206" t="s">
        <v>16</v>
      </c>
    </row>
    <row r="207" spans="2:5" hidden="1" x14ac:dyDescent="0.3">
      <c r="B207" t="s">
        <v>276</v>
      </c>
      <c r="C207" t="s">
        <v>277</v>
      </c>
      <c r="D207" t="s">
        <v>524</v>
      </c>
      <c r="E207" t="s">
        <v>11</v>
      </c>
    </row>
    <row r="208" spans="2:5" x14ac:dyDescent="0.3">
      <c r="B208" t="s">
        <v>278</v>
      </c>
      <c r="C208" t="s">
        <v>279</v>
      </c>
      <c r="D208" t="s">
        <v>526</v>
      </c>
      <c r="E208" t="s">
        <v>16</v>
      </c>
    </row>
    <row r="209" spans="2:5" hidden="1" x14ac:dyDescent="0.3">
      <c r="B209" t="s">
        <v>280</v>
      </c>
      <c r="C209" t="s">
        <v>4592</v>
      </c>
      <c r="D209" t="s">
        <v>524</v>
      </c>
      <c r="E209" t="s">
        <v>23</v>
      </c>
    </row>
    <row r="210" spans="2:5" hidden="1" x14ac:dyDescent="0.3">
      <c r="B210" t="s">
        <v>281</v>
      </c>
      <c r="C210" t="s">
        <v>4593</v>
      </c>
      <c r="D210" t="s">
        <v>3758</v>
      </c>
      <c r="E210" t="s">
        <v>23</v>
      </c>
    </row>
    <row r="211" spans="2:5" hidden="1" x14ac:dyDescent="0.3">
      <c r="B211" t="s">
        <v>282</v>
      </c>
      <c r="C211" t="s">
        <v>283</v>
      </c>
      <c r="D211" t="s">
        <v>3758</v>
      </c>
      <c r="E211" t="s">
        <v>11</v>
      </c>
    </row>
    <row r="212" spans="2:5" hidden="1" x14ac:dyDescent="0.3">
      <c r="B212" t="s">
        <v>284</v>
      </c>
      <c r="C212" t="s">
        <v>285</v>
      </c>
      <c r="D212" t="s">
        <v>525</v>
      </c>
      <c r="E212" t="s">
        <v>39</v>
      </c>
    </row>
    <row r="213" spans="2:5" x14ac:dyDescent="0.3">
      <c r="B213" t="s">
        <v>286</v>
      </c>
      <c r="C213" t="s">
        <v>287</v>
      </c>
      <c r="D213" t="s">
        <v>524</v>
      </c>
      <c r="E213" t="s">
        <v>16</v>
      </c>
    </row>
    <row r="214" spans="2:5" x14ac:dyDescent="0.3">
      <c r="B214" t="s">
        <v>288</v>
      </c>
      <c r="C214" t="s">
        <v>289</v>
      </c>
      <c r="D214" t="s">
        <v>524</v>
      </c>
      <c r="E214" t="s">
        <v>16</v>
      </c>
    </row>
    <row r="215" spans="2:5" hidden="1" x14ac:dyDescent="0.3">
      <c r="B215" t="s">
        <v>290</v>
      </c>
      <c r="C215" t="s">
        <v>291</v>
      </c>
      <c r="D215" t="s">
        <v>524</v>
      </c>
      <c r="E215" t="s">
        <v>62</v>
      </c>
    </row>
    <row r="216" spans="2:5" hidden="1" x14ac:dyDescent="0.3">
      <c r="B216" t="s">
        <v>292</v>
      </c>
      <c r="C216" t="s">
        <v>293</v>
      </c>
      <c r="D216" t="s">
        <v>524</v>
      </c>
      <c r="E216" t="s">
        <v>11</v>
      </c>
    </row>
    <row r="217" spans="2:5" hidden="1" x14ac:dyDescent="0.3">
      <c r="B217" t="s">
        <v>492</v>
      </c>
      <c r="C217" t="s">
        <v>493</v>
      </c>
      <c r="D217" t="s">
        <v>525</v>
      </c>
      <c r="E217" t="s">
        <v>442</v>
      </c>
    </row>
    <row r="218" spans="2:5" hidden="1" x14ac:dyDescent="0.3">
      <c r="B218" t="s">
        <v>294</v>
      </c>
      <c r="C218" t="s">
        <v>295</v>
      </c>
      <c r="D218" t="s">
        <v>524</v>
      </c>
      <c r="E218" t="s">
        <v>62</v>
      </c>
    </row>
    <row r="219" spans="2:5" hidden="1" x14ac:dyDescent="0.3">
      <c r="B219" t="s">
        <v>494</v>
      </c>
      <c r="C219" t="s">
        <v>495</v>
      </c>
      <c r="D219" t="s">
        <v>3758</v>
      </c>
      <c r="E219" t="s">
        <v>442</v>
      </c>
    </row>
    <row r="220" spans="2:5" hidden="1" x14ac:dyDescent="0.3">
      <c r="B220" t="s">
        <v>296</v>
      </c>
      <c r="C220" t="s">
        <v>297</v>
      </c>
      <c r="D220" t="s">
        <v>524</v>
      </c>
      <c r="E220" t="s">
        <v>11</v>
      </c>
    </row>
    <row r="221" spans="2:5" hidden="1" x14ac:dyDescent="0.3">
      <c r="B221" t="s">
        <v>298</v>
      </c>
      <c r="C221" t="s">
        <v>299</v>
      </c>
      <c r="D221" t="s">
        <v>524</v>
      </c>
      <c r="E221" t="s">
        <v>11</v>
      </c>
    </row>
    <row r="222" spans="2:5" x14ac:dyDescent="0.3">
      <c r="B222" t="s">
        <v>300</v>
      </c>
      <c r="C222" t="s">
        <v>301</v>
      </c>
      <c r="D222" t="s">
        <v>524</v>
      </c>
      <c r="E222" t="s">
        <v>16</v>
      </c>
    </row>
    <row r="223" spans="2:5" x14ac:dyDescent="0.3">
      <c r="B223" t="s">
        <v>302</v>
      </c>
      <c r="C223" t="s">
        <v>303</v>
      </c>
      <c r="D223" t="s">
        <v>524</v>
      </c>
      <c r="E223" t="s">
        <v>16</v>
      </c>
    </row>
    <row r="224" spans="2:5" x14ac:dyDescent="0.3">
      <c r="B224" t="s">
        <v>304</v>
      </c>
      <c r="C224" t="s">
        <v>305</v>
      </c>
      <c r="D224" t="s">
        <v>525</v>
      </c>
      <c r="E224" t="s">
        <v>16</v>
      </c>
    </row>
    <row r="225" spans="2:5" hidden="1" x14ac:dyDescent="0.3">
      <c r="B225" t="s">
        <v>306</v>
      </c>
      <c r="C225" t="s">
        <v>307</v>
      </c>
      <c r="D225" t="s">
        <v>524</v>
      </c>
      <c r="E225" t="s">
        <v>11</v>
      </c>
    </row>
    <row r="226" spans="2:5" hidden="1" x14ac:dyDescent="0.3">
      <c r="B226" t="s">
        <v>308</v>
      </c>
      <c r="C226" t="s">
        <v>309</v>
      </c>
      <c r="D226" t="s">
        <v>524</v>
      </c>
      <c r="E226" t="s">
        <v>26</v>
      </c>
    </row>
    <row r="227" spans="2:5" hidden="1" x14ac:dyDescent="0.3">
      <c r="B227" t="s">
        <v>310</v>
      </c>
      <c r="C227" t="s">
        <v>311</v>
      </c>
      <c r="D227" t="s">
        <v>525</v>
      </c>
      <c r="E227" t="s">
        <v>26</v>
      </c>
    </row>
    <row r="228" spans="2:5" hidden="1" x14ac:dyDescent="0.3">
      <c r="B228" t="s">
        <v>312</v>
      </c>
      <c r="C228" t="s">
        <v>313</v>
      </c>
      <c r="D228" t="s">
        <v>524</v>
      </c>
      <c r="E228" t="s">
        <v>26</v>
      </c>
    </row>
    <row r="229" spans="2:5" hidden="1" x14ac:dyDescent="0.3">
      <c r="B229" t="s">
        <v>314</v>
      </c>
      <c r="C229" t="s">
        <v>315</v>
      </c>
      <c r="D229" t="s">
        <v>524</v>
      </c>
      <c r="E229" t="s">
        <v>6</v>
      </c>
    </row>
    <row r="230" spans="2:5" hidden="1" x14ac:dyDescent="0.3">
      <c r="B230" t="s">
        <v>316</v>
      </c>
      <c r="C230" t="s">
        <v>317</v>
      </c>
      <c r="D230" t="s">
        <v>524</v>
      </c>
      <c r="E230" t="s">
        <v>62</v>
      </c>
    </row>
    <row r="231" spans="2:5" hidden="1" x14ac:dyDescent="0.3">
      <c r="B231" t="s">
        <v>318</v>
      </c>
      <c r="C231" t="s">
        <v>319</v>
      </c>
      <c r="D231" t="s">
        <v>525</v>
      </c>
      <c r="E231" t="s">
        <v>6</v>
      </c>
    </row>
    <row r="232" spans="2:5" hidden="1" x14ac:dyDescent="0.3">
      <c r="B232" t="s">
        <v>496</v>
      </c>
      <c r="C232" t="s">
        <v>497</v>
      </c>
      <c r="D232" t="s">
        <v>3758</v>
      </c>
      <c r="E232" t="s">
        <v>23</v>
      </c>
    </row>
    <row r="233" spans="2:5" x14ac:dyDescent="0.3">
      <c r="B233" t="s">
        <v>320</v>
      </c>
      <c r="C233" t="s">
        <v>321</v>
      </c>
      <c r="D233" t="s">
        <v>524</v>
      </c>
      <c r="E233" t="s">
        <v>16</v>
      </c>
    </row>
    <row r="234" spans="2:5" hidden="1" x14ac:dyDescent="0.3">
      <c r="B234" t="s">
        <v>322</v>
      </c>
      <c r="C234" t="s">
        <v>323</v>
      </c>
      <c r="D234" t="s">
        <v>524</v>
      </c>
      <c r="E234" t="s">
        <v>26</v>
      </c>
    </row>
    <row r="235" spans="2:5" hidden="1" x14ac:dyDescent="0.3">
      <c r="B235" t="s">
        <v>324</v>
      </c>
      <c r="C235" t="s">
        <v>325</v>
      </c>
      <c r="D235" t="s">
        <v>524</v>
      </c>
      <c r="E235" t="s">
        <v>39</v>
      </c>
    </row>
    <row r="236" spans="2:5" hidden="1" x14ac:dyDescent="0.3">
      <c r="B236" t="s">
        <v>326</v>
      </c>
      <c r="C236" t="s">
        <v>327</v>
      </c>
      <c r="D236" t="s">
        <v>3758</v>
      </c>
      <c r="E236" t="s">
        <v>89</v>
      </c>
    </row>
    <row r="237" spans="2:5" hidden="1" x14ac:dyDescent="0.3">
      <c r="B237" t="s">
        <v>328</v>
      </c>
      <c r="C237" t="s">
        <v>329</v>
      </c>
      <c r="D237" t="s">
        <v>524</v>
      </c>
      <c r="E237" t="s">
        <v>39</v>
      </c>
    </row>
    <row r="238" spans="2:5" hidden="1" x14ac:dyDescent="0.3">
      <c r="B238" t="s">
        <v>498</v>
      </c>
      <c r="C238" t="s">
        <v>499</v>
      </c>
      <c r="D238" t="s">
        <v>3758</v>
      </c>
      <c r="E238" t="s">
        <v>11</v>
      </c>
    </row>
    <row r="239" spans="2:5" x14ac:dyDescent="0.3">
      <c r="B239" t="s">
        <v>330</v>
      </c>
      <c r="C239" t="s">
        <v>331</v>
      </c>
      <c r="D239" t="s">
        <v>524</v>
      </c>
      <c r="E239" t="s">
        <v>16</v>
      </c>
    </row>
    <row r="240" spans="2:5" hidden="1" x14ac:dyDescent="0.3">
      <c r="B240" t="s">
        <v>332</v>
      </c>
      <c r="C240" t="s">
        <v>333</v>
      </c>
      <c r="D240" t="s">
        <v>524</v>
      </c>
      <c r="E240" t="s">
        <v>6</v>
      </c>
    </row>
    <row r="241" spans="2:5" hidden="1" x14ac:dyDescent="0.3">
      <c r="B241" t="s">
        <v>334</v>
      </c>
      <c r="C241" t="s">
        <v>335</v>
      </c>
      <c r="D241" t="s">
        <v>524</v>
      </c>
      <c r="E241" t="s">
        <v>11</v>
      </c>
    </row>
    <row r="242" spans="2:5" hidden="1" x14ac:dyDescent="0.3">
      <c r="B242" t="s">
        <v>336</v>
      </c>
      <c r="C242" t="s">
        <v>337</v>
      </c>
      <c r="D242" t="s">
        <v>524</v>
      </c>
      <c r="E242" t="s">
        <v>6</v>
      </c>
    </row>
    <row r="243" spans="2:5" hidden="1" x14ac:dyDescent="0.3">
      <c r="B243" t="s">
        <v>338</v>
      </c>
      <c r="C243" t="s">
        <v>339</v>
      </c>
      <c r="D243" t="s">
        <v>3758</v>
      </c>
      <c r="E243" t="s">
        <v>39</v>
      </c>
    </row>
    <row r="244" spans="2:5" x14ac:dyDescent="0.3">
      <c r="B244" t="s">
        <v>340</v>
      </c>
      <c r="C244" t="s">
        <v>341</v>
      </c>
      <c r="D244" t="s">
        <v>524</v>
      </c>
      <c r="E244" t="s">
        <v>16</v>
      </c>
    </row>
    <row r="245" spans="2:5" hidden="1" x14ac:dyDescent="0.3">
      <c r="B245" t="s">
        <v>342</v>
      </c>
      <c r="C245" t="s">
        <v>343</v>
      </c>
      <c r="D245" t="s">
        <v>524</v>
      </c>
      <c r="E245" t="s">
        <v>26</v>
      </c>
    </row>
    <row r="246" spans="2:5" x14ac:dyDescent="0.3">
      <c r="B246" t="s">
        <v>500</v>
      </c>
      <c r="C246" t="s">
        <v>501</v>
      </c>
      <c r="D246" t="s">
        <v>525</v>
      </c>
      <c r="E246" t="s">
        <v>16</v>
      </c>
    </row>
    <row r="247" spans="2:5" hidden="1" x14ac:dyDescent="0.3">
      <c r="B247" t="s">
        <v>344</v>
      </c>
      <c r="C247" t="s">
        <v>345</v>
      </c>
      <c r="D247" t="s">
        <v>525</v>
      </c>
      <c r="E247" t="s">
        <v>89</v>
      </c>
    </row>
    <row r="248" spans="2:5" hidden="1" x14ac:dyDescent="0.3">
      <c r="B248" t="s">
        <v>346</v>
      </c>
      <c r="C248" t="s">
        <v>347</v>
      </c>
      <c r="D248" t="s">
        <v>525</v>
      </c>
      <c r="E248" t="s">
        <v>23</v>
      </c>
    </row>
    <row r="249" spans="2:5" x14ac:dyDescent="0.3">
      <c r="B249" t="s">
        <v>348</v>
      </c>
      <c r="C249" t="s">
        <v>349</v>
      </c>
      <c r="D249" t="s">
        <v>524</v>
      </c>
      <c r="E249" t="s">
        <v>16</v>
      </c>
    </row>
    <row r="250" spans="2:5" hidden="1" x14ac:dyDescent="0.3">
      <c r="B250" t="s">
        <v>350</v>
      </c>
      <c r="C250" t="s">
        <v>351</v>
      </c>
      <c r="D250" t="s">
        <v>524</v>
      </c>
      <c r="E250" t="s">
        <v>62</v>
      </c>
    </row>
    <row r="251" spans="2:5" hidden="1" x14ac:dyDescent="0.3">
      <c r="B251" t="s">
        <v>352</v>
      </c>
      <c r="C251" t="s">
        <v>353</v>
      </c>
      <c r="D251" t="s">
        <v>524</v>
      </c>
      <c r="E251" t="s">
        <v>6</v>
      </c>
    </row>
    <row r="252" spans="2:5" hidden="1" x14ac:dyDescent="0.3">
      <c r="B252" t="s">
        <v>354</v>
      </c>
      <c r="C252" t="s">
        <v>355</v>
      </c>
      <c r="D252" t="s">
        <v>524</v>
      </c>
      <c r="E252" t="s">
        <v>6</v>
      </c>
    </row>
    <row r="253" spans="2:5" hidden="1" x14ac:dyDescent="0.3">
      <c r="B253" t="s">
        <v>356</v>
      </c>
      <c r="C253" t="s">
        <v>357</v>
      </c>
      <c r="D253" t="s">
        <v>3758</v>
      </c>
      <c r="E253" t="s">
        <v>6</v>
      </c>
    </row>
    <row r="254" spans="2:5" hidden="1" x14ac:dyDescent="0.3">
      <c r="B254" t="s">
        <v>358</v>
      </c>
      <c r="C254" t="s">
        <v>359</v>
      </c>
      <c r="D254" t="s">
        <v>3758</v>
      </c>
      <c r="E254" t="s">
        <v>26</v>
      </c>
    </row>
    <row r="255" spans="2:5" hidden="1" x14ac:dyDescent="0.3">
      <c r="B255" t="s">
        <v>502</v>
      </c>
      <c r="C255" t="s">
        <v>503</v>
      </c>
      <c r="D255" t="s">
        <v>3758</v>
      </c>
      <c r="E255" t="s">
        <v>442</v>
      </c>
    </row>
    <row r="256" spans="2:5" x14ac:dyDescent="0.3">
      <c r="B256" t="s">
        <v>360</v>
      </c>
      <c r="C256" t="s">
        <v>361</v>
      </c>
      <c r="D256" t="s">
        <v>524</v>
      </c>
      <c r="E256" t="s">
        <v>16</v>
      </c>
    </row>
    <row r="257" spans="2:5" hidden="1" x14ac:dyDescent="0.3">
      <c r="B257" t="s">
        <v>362</v>
      </c>
      <c r="C257" t="s">
        <v>363</v>
      </c>
      <c r="D257" t="s">
        <v>524</v>
      </c>
      <c r="E257" t="s">
        <v>26</v>
      </c>
    </row>
    <row r="258" spans="2:5" hidden="1" x14ac:dyDescent="0.3">
      <c r="B258" t="s">
        <v>364</v>
      </c>
      <c r="C258" t="s">
        <v>365</v>
      </c>
      <c r="D258" t="s">
        <v>524</v>
      </c>
      <c r="E258" t="s">
        <v>26</v>
      </c>
    </row>
    <row r="259" spans="2:5" hidden="1" x14ac:dyDescent="0.3">
      <c r="B259" t="s">
        <v>504</v>
      </c>
      <c r="C259" t="s">
        <v>505</v>
      </c>
      <c r="D259" t="s">
        <v>524</v>
      </c>
      <c r="E259" t="s">
        <v>442</v>
      </c>
    </row>
    <row r="260" spans="2:5" hidden="1" x14ac:dyDescent="0.3">
      <c r="B260" t="s">
        <v>366</v>
      </c>
      <c r="C260" t="s">
        <v>367</v>
      </c>
      <c r="D260" t="s">
        <v>524</v>
      </c>
      <c r="E260" t="s">
        <v>23</v>
      </c>
    </row>
    <row r="261" spans="2:5" hidden="1" x14ac:dyDescent="0.3">
      <c r="B261" t="s">
        <v>368</v>
      </c>
      <c r="C261" t="s">
        <v>369</v>
      </c>
      <c r="D261" t="s">
        <v>525</v>
      </c>
      <c r="E261" t="s">
        <v>62</v>
      </c>
    </row>
    <row r="262" spans="2:5" hidden="1" x14ac:dyDescent="0.3">
      <c r="B262" t="s">
        <v>370</v>
      </c>
      <c r="C262" t="s">
        <v>371</v>
      </c>
      <c r="D262" t="s">
        <v>524</v>
      </c>
      <c r="E262" t="s">
        <v>26</v>
      </c>
    </row>
    <row r="263" spans="2:5" hidden="1" x14ac:dyDescent="0.3">
      <c r="B263" t="s">
        <v>372</v>
      </c>
      <c r="C263" t="s">
        <v>373</v>
      </c>
      <c r="D263" t="s">
        <v>524</v>
      </c>
      <c r="E263" t="s">
        <v>6</v>
      </c>
    </row>
    <row r="264" spans="2:5" hidden="1" x14ac:dyDescent="0.3">
      <c r="B264" t="s">
        <v>506</v>
      </c>
      <c r="C264" t="s">
        <v>507</v>
      </c>
      <c r="D264" t="s">
        <v>524</v>
      </c>
      <c r="E264" t="s">
        <v>442</v>
      </c>
    </row>
    <row r="265" spans="2:5" hidden="1" x14ac:dyDescent="0.3">
      <c r="B265" t="s">
        <v>374</v>
      </c>
      <c r="C265" t="s">
        <v>375</v>
      </c>
      <c r="D265" t="s">
        <v>524</v>
      </c>
      <c r="E265" t="s">
        <v>62</v>
      </c>
    </row>
    <row r="266" spans="2:5" hidden="1" x14ac:dyDescent="0.3">
      <c r="B266" t="s">
        <v>376</v>
      </c>
      <c r="C266" t="s">
        <v>377</v>
      </c>
      <c r="D266" t="s">
        <v>524</v>
      </c>
      <c r="E266" t="s">
        <v>6</v>
      </c>
    </row>
    <row r="267" spans="2:5" hidden="1" x14ac:dyDescent="0.3">
      <c r="B267" t="s">
        <v>378</v>
      </c>
      <c r="C267" t="s">
        <v>379</v>
      </c>
      <c r="D267" t="s">
        <v>524</v>
      </c>
      <c r="E267" t="s">
        <v>39</v>
      </c>
    </row>
    <row r="268" spans="2:5" hidden="1" x14ac:dyDescent="0.3">
      <c r="B268" t="s">
        <v>380</v>
      </c>
      <c r="C268" t="s">
        <v>381</v>
      </c>
      <c r="D268" t="s">
        <v>524</v>
      </c>
      <c r="E268" t="s">
        <v>62</v>
      </c>
    </row>
    <row r="269" spans="2:5" hidden="1" x14ac:dyDescent="0.3">
      <c r="B269" t="s">
        <v>508</v>
      </c>
      <c r="C269" t="s">
        <v>509</v>
      </c>
      <c r="D269" t="s">
        <v>3758</v>
      </c>
      <c r="E269" t="s">
        <v>23</v>
      </c>
    </row>
    <row r="270" spans="2:5" hidden="1" x14ac:dyDescent="0.3">
      <c r="B270" t="s">
        <v>382</v>
      </c>
      <c r="C270" t="s">
        <v>383</v>
      </c>
      <c r="D270" t="s">
        <v>524</v>
      </c>
      <c r="E270" t="s">
        <v>11</v>
      </c>
    </row>
    <row r="271" spans="2:5" hidden="1" x14ac:dyDescent="0.3">
      <c r="B271" t="s">
        <v>384</v>
      </c>
      <c r="C271" t="s">
        <v>385</v>
      </c>
      <c r="D271" t="s">
        <v>524</v>
      </c>
      <c r="E271" t="s">
        <v>6</v>
      </c>
    </row>
    <row r="272" spans="2:5" hidden="1" x14ac:dyDescent="0.3">
      <c r="B272" t="s">
        <v>510</v>
      </c>
      <c r="C272" t="s">
        <v>511</v>
      </c>
      <c r="D272" t="s">
        <v>525</v>
      </c>
      <c r="E272" t="s">
        <v>11</v>
      </c>
    </row>
    <row r="273" spans="2:5" hidden="1" x14ac:dyDescent="0.3">
      <c r="B273" t="s">
        <v>386</v>
      </c>
      <c r="C273" t="s">
        <v>387</v>
      </c>
      <c r="D273" t="s">
        <v>524</v>
      </c>
      <c r="E273" t="s">
        <v>11</v>
      </c>
    </row>
    <row r="274" spans="2:5" hidden="1" x14ac:dyDescent="0.3">
      <c r="B274" t="s">
        <v>512</v>
      </c>
      <c r="C274" t="s">
        <v>513</v>
      </c>
      <c r="D274" t="s">
        <v>524</v>
      </c>
      <c r="E274" t="s">
        <v>11</v>
      </c>
    </row>
    <row r="275" spans="2:5" hidden="1" x14ac:dyDescent="0.3">
      <c r="B275" t="s">
        <v>388</v>
      </c>
      <c r="C275" t="s">
        <v>389</v>
      </c>
      <c r="D275" t="s">
        <v>524</v>
      </c>
      <c r="E275" t="s">
        <v>11</v>
      </c>
    </row>
    <row r="276" spans="2:5" hidden="1" x14ac:dyDescent="0.3">
      <c r="B276" t="s">
        <v>390</v>
      </c>
      <c r="C276" t="s">
        <v>391</v>
      </c>
      <c r="D276" t="s">
        <v>525</v>
      </c>
      <c r="E276" t="s">
        <v>11</v>
      </c>
    </row>
    <row r="277" spans="2:5" hidden="1" x14ac:dyDescent="0.3">
      <c r="B277" t="s">
        <v>392</v>
      </c>
      <c r="C277" t="s">
        <v>393</v>
      </c>
      <c r="D277" t="s">
        <v>524</v>
      </c>
      <c r="E277" t="s">
        <v>11</v>
      </c>
    </row>
    <row r="278" spans="2:5" hidden="1" x14ac:dyDescent="0.3">
      <c r="B278" t="s">
        <v>394</v>
      </c>
      <c r="C278" t="s">
        <v>395</v>
      </c>
      <c r="D278" t="s">
        <v>3758</v>
      </c>
      <c r="E278" t="s">
        <v>11</v>
      </c>
    </row>
    <row r="279" spans="2:5" hidden="1" x14ac:dyDescent="0.3">
      <c r="B279" t="s">
        <v>396</v>
      </c>
      <c r="C279" t="s">
        <v>397</v>
      </c>
      <c r="D279" t="s">
        <v>525</v>
      </c>
      <c r="E279" t="s">
        <v>11</v>
      </c>
    </row>
    <row r="280" spans="2:5" hidden="1" x14ac:dyDescent="0.3">
      <c r="B280" t="s">
        <v>398</v>
      </c>
      <c r="C280" t="s">
        <v>399</v>
      </c>
      <c r="D280" t="s">
        <v>524</v>
      </c>
      <c r="E280" t="s">
        <v>11</v>
      </c>
    </row>
    <row r="281" spans="2:5" hidden="1" x14ac:dyDescent="0.3">
      <c r="B281" t="s">
        <v>400</v>
      </c>
      <c r="C281" t="s">
        <v>401</v>
      </c>
      <c r="D281" t="s">
        <v>524</v>
      </c>
      <c r="E281" t="s">
        <v>11</v>
      </c>
    </row>
    <row r="282" spans="2:5" hidden="1" x14ac:dyDescent="0.3">
      <c r="B282" t="s">
        <v>402</v>
      </c>
      <c r="C282" t="s">
        <v>403</v>
      </c>
      <c r="D282" t="s">
        <v>524</v>
      </c>
      <c r="E282" t="s">
        <v>11</v>
      </c>
    </row>
    <row r="283" spans="2:5" hidden="1" x14ac:dyDescent="0.3">
      <c r="B283" t="s">
        <v>404</v>
      </c>
      <c r="C283" t="s">
        <v>405</v>
      </c>
      <c r="D283" t="s">
        <v>524</v>
      </c>
      <c r="E283" t="s">
        <v>11</v>
      </c>
    </row>
    <row r="284" spans="2:5" hidden="1" x14ac:dyDescent="0.3">
      <c r="B284" t="s">
        <v>406</v>
      </c>
      <c r="C284" t="s">
        <v>407</v>
      </c>
      <c r="D284" t="s">
        <v>524</v>
      </c>
      <c r="E284" t="s">
        <v>6</v>
      </c>
    </row>
    <row r="285" spans="2:5" hidden="1" x14ac:dyDescent="0.3">
      <c r="B285" t="s">
        <v>514</v>
      </c>
      <c r="C285" t="s">
        <v>515</v>
      </c>
      <c r="D285" t="s">
        <v>524</v>
      </c>
      <c r="E285" t="s">
        <v>11</v>
      </c>
    </row>
    <row r="286" spans="2:5" hidden="1" x14ac:dyDescent="0.3">
      <c r="B286" t="s">
        <v>408</v>
      </c>
      <c r="C286" t="s">
        <v>409</v>
      </c>
      <c r="D286" t="s">
        <v>524</v>
      </c>
      <c r="E286" t="s">
        <v>11</v>
      </c>
    </row>
    <row r="287" spans="2:5" hidden="1" x14ac:dyDescent="0.3">
      <c r="B287" t="s">
        <v>410</v>
      </c>
      <c r="C287" t="s">
        <v>411</v>
      </c>
      <c r="D287" t="s">
        <v>524</v>
      </c>
      <c r="E287" t="s">
        <v>11</v>
      </c>
    </row>
    <row r="288" spans="2:5" x14ac:dyDescent="0.3">
      <c r="B288" t="s">
        <v>412</v>
      </c>
      <c r="C288" t="s">
        <v>413</v>
      </c>
      <c r="D288" t="s">
        <v>524</v>
      </c>
      <c r="E288" t="s">
        <v>16</v>
      </c>
    </row>
    <row r="289" spans="2:5" hidden="1" x14ac:dyDescent="0.3">
      <c r="B289" t="s">
        <v>414</v>
      </c>
      <c r="C289" t="s">
        <v>415</v>
      </c>
      <c r="D289" t="s">
        <v>525</v>
      </c>
      <c r="E289" t="s">
        <v>11</v>
      </c>
    </row>
    <row r="290" spans="2:5" hidden="1" x14ac:dyDescent="0.3">
      <c r="B290" t="s">
        <v>516</v>
      </c>
      <c r="C290" t="s">
        <v>517</v>
      </c>
      <c r="D290" t="s">
        <v>524</v>
      </c>
      <c r="E290" t="s">
        <v>11</v>
      </c>
    </row>
    <row r="291" spans="2:5" hidden="1" x14ac:dyDescent="0.3">
      <c r="B291" t="s">
        <v>416</v>
      </c>
      <c r="C291" t="s">
        <v>417</v>
      </c>
      <c r="D291" t="s">
        <v>524</v>
      </c>
      <c r="E291" t="s">
        <v>11</v>
      </c>
    </row>
    <row r="292" spans="2:5" hidden="1" x14ac:dyDescent="0.3">
      <c r="B292" t="s">
        <v>418</v>
      </c>
      <c r="C292" t="s">
        <v>419</v>
      </c>
      <c r="D292" t="s">
        <v>525</v>
      </c>
      <c r="E292" t="s">
        <v>11</v>
      </c>
    </row>
    <row r="293" spans="2:5" hidden="1" x14ac:dyDescent="0.3">
      <c r="B293" t="s">
        <v>518</v>
      </c>
      <c r="C293" t="s">
        <v>519</v>
      </c>
      <c r="D293" t="s">
        <v>525</v>
      </c>
      <c r="E293" t="s">
        <v>23</v>
      </c>
    </row>
    <row r="294" spans="2:5" hidden="1" x14ac:dyDescent="0.3">
      <c r="B294" t="s">
        <v>520</v>
      </c>
      <c r="C294" t="s">
        <v>521</v>
      </c>
      <c r="D294" t="s">
        <v>524</v>
      </c>
      <c r="E294" t="s">
        <v>442</v>
      </c>
    </row>
    <row r="295" spans="2:5" x14ac:dyDescent="0.3">
      <c r="B295" t="s">
        <v>420</v>
      </c>
      <c r="C295" t="s">
        <v>421</v>
      </c>
      <c r="D295" t="s">
        <v>524</v>
      </c>
      <c r="E295" t="s">
        <v>16</v>
      </c>
    </row>
    <row r="296" spans="2:5" hidden="1" x14ac:dyDescent="0.3">
      <c r="B296" t="s">
        <v>422</v>
      </c>
      <c r="C296" t="s">
        <v>423</v>
      </c>
      <c r="D296" t="s">
        <v>525</v>
      </c>
      <c r="E296" t="s">
        <v>23</v>
      </c>
    </row>
    <row r="297" spans="2:5" hidden="1" x14ac:dyDescent="0.3">
      <c r="B297" t="s">
        <v>424</v>
      </c>
      <c r="C297" t="s">
        <v>425</v>
      </c>
      <c r="D297" t="s">
        <v>525</v>
      </c>
      <c r="E297" t="s">
        <v>26</v>
      </c>
    </row>
    <row r="298" spans="2:5" hidden="1" x14ac:dyDescent="0.3">
      <c r="B298" t="s">
        <v>426</v>
      </c>
      <c r="C298" t="s">
        <v>427</v>
      </c>
      <c r="D298" t="s">
        <v>525</v>
      </c>
      <c r="E298" t="s">
        <v>89</v>
      </c>
    </row>
    <row r="299" spans="2:5" x14ac:dyDescent="0.3">
      <c r="B299" t="s">
        <v>428</v>
      </c>
      <c r="C299" t="s">
        <v>429</v>
      </c>
      <c r="D299" t="s">
        <v>524</v>
      </c>
      <c r="E299" t="s">
        <v>16</v>
      </c>
    </row>
    <row r="300" spans="2:5" hidden="1" x14ac:dyDescent="0.3">
      <c r="B300" t="s">
        <v>430</v>
      </c>
      <c r="C300" t="s">
        <v>431</v>
      </c>
      <c r="D300" t="s">
        <v>524</v>
      </c>
      <c r="E300" t="s">
        <v>26</v>
      </c>
    </row>
    <row r="301" spans="2:5" hidden="1" x14ac:dyDescent="0.3">
      <c r="B301" t="s">
        <v>432</v>
      </c>
      <c r="C301" t="s">
        <v>433</v>
      </c>
      <c r="D301" t="s">
        <v>525</v>
      </c>
      <c r="E301" t="s">
        <v>62</v>
      </c>
    </row>
    <row r="302" spans="2:5" hidden="1" x14ac:dyDescent="0.3">
      <c r="B302" t="s">
        <v>522</v>
      </c>
      <c r="C302" t="s">
        <v>523</v>
      </c>
      <c r="D302" t="s">
        <v>525</v>
      </c>
      <c r="E302" t="s">
        <v>6</v>
      </c>
    </row>
    <row r="303" spans="2:5" hidden="1" x14ac:dyDescent="0.3">
      <c r="B303" t="s">
        <v>434</v>
      </c>
      <c r="C303" t="s">
        <v>435</v>
      </c>
      <c r="D303" t="s">
        <v>525</v>
      </c>
      <c r="E303" t="s">
        <v>11</v>
      </c>
    </row>
  </sheetData>
  <sheetProtection sheet="1" selectLockedCells="1"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5592-993F-4981-933D-2FE1A3D1B01B}">
  <sheetPr codeName="Sheet12">
    <tabColor theme="9" tint="0.79998168889431442"/>
  </sheetPr>
  <dimension ref="A1:BE443"/>
  <sheetViews>
    <sheetView showGridLines="0" tabSelected="1" topLeftCell="I38" zoomScaleNormal="100" workbookViewId="0">
      <selection activeCell="I443" sqref="I443"/>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ol min="23" max="23" width="8.33203125" style="22" customWidth="1"/>
    <col min="24" max="57" width="8.6640625" style="22" hidden="1" customWidth="1"/>
    <col min="58" max="61" width="8.6640625" style="22" customWidth="1"/>
    <col min="62" max="16384" width="8.6640625" style="22"/>
  </cols>
  <sheetData>
    <row r="1" spans="1:27" ht="70.5" customHeight="1" outlineLevel="1" x14ac:dyDescent="0.7">
      <c r="B1" s="23"/>
      <c r="C1" s="24"/>
      <c r="D1" s="24"/>
      <c r="E1" s="24"/>
      <c r="F1" s="24"/>
      <c r="G1" s="24"/>
      <c r="H1" s="24"/>
      <c r="I1" s="24"/>
      <c r="J1" s="24"/>
      <c r="K1" s="24"/>
      <c r="L1" s="24"/>
      <c r="M1" s="24"/>
      <c r="N1" s="24"/>
      <c r="O1" s="24"/>
      <c r="P1" s="24"/>
      <c r="Q1" s="24"/>
      <c r="R1" s="24"/>
      <c r="S1" s="24"/>
      <c r="T1" s="24"/>
      <c r="U1" s="24"/>
    </row>
    <row r="2" spans="1:27"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7" outlineLevel="1" x14ac:dyDescent="0.3">
      <c r="A3" s="24"/>
      <c r="B3" s="24"/>
      <c r="C3" s="26"/>
      <c r="D3" s="24"/>
      <c r="E3" s="24"/>
      <c r="F3" s="24"/>
      <c r="G3" s="24"/>
      <c r="H3" s="24"/>
      <c r="I3" s="24"/>
      <c r="J3" s="24"/>
      <c r="K3" s="24"/>
      <c r="L3" s="24"/>
      <c r="M3" s="24"/>
      <c r="N3" s="24"/>
      <c r="O3" s="24"/>
      <c r="P3" s="24"/>
      <c r="Q3" s="24"/>
      <c r="R3" s="24"/>
      <c r="S3" s="24"/>
      <c r="T3" s="24"/>
      <c r="U3" s="24"/>
    </row>
    <row r="4" spans="1:27" ht="48.75" customHeight="1" outlineLevel="1" x14ac:dyDescent="0.3">
      <c r="A4" s="24"/>
      <c r="B4" s="24"/>
      <c r="C4" s="26"/>
      <c r="D4" s="24"/>
      <c r="E4" s="24"/>
      <c r="F4" s="18"/>
      <c r="G4" s="18"/>
      <c r="H4" s="18"/>
      <c r="I4" s="18"/>
      <c r="J4" s="18"/>
      <c r="K4" s="18"/>
      <c r="L4" s="18"/>
      <c r="M4" s="18"/>
      <c r="N4" s="18"/>
      <c r="O4" s="18"/>
      <c r="P4" s="18"/>
      <c r="Q4" s="18"/>
      <c r="R4" s="18"/>
      <c r="S4" s="18"/>
      <c r="T4" s="18"/>
      <c r="U4" s="18"/>
      <c r="V4" s="18"/>
      <c r="W4" s="18"/>
      <c r="X4" s="18"/>
      <c r="Y4" s="18"/>
      <c r="Z4" s="18"/>
      <c r="AA4" s="18"/>
    </row>
    <row r="5" spans="1:27" outlineLevel="1" x14ac:dyDescent="0.3">
      <c r="A5" s="24"/>
      <c r="B5" s="24"/>
      <c r="C5" s="26"/>
      <c r="D5" s="24"/>
      <c r="E5" s="24"/>
      <c r="F5" s="18"/>
      <c r="G5" s="18"/>
      <c r="H5" s="18"/>
      <c r="I5" s="18"/>
      <c r="J5" s="18"/>
      <c r="K5" s="18"/>
      <c r="L5" s="18"/>
      <c r="M5" s="18"/>
      <c r="N5" s="18"/>
      <c r="O5" s="18"/>
      <c r="P5" s="18"/>
      <c r="Q5" s="18"/>
      <c r="R5" s="18"/>
      <c r="S5" s="18"/>
      <c r="T5" s="18"/>
      <c r="U5" s="18"/>
      <c r="V5" s="18"/>
      <c r="W5" s="18"/>
      <c r="X5" s="18"/>
      <c r="Y5" s="18"/>
      <c r="Z5" s="18"/>
      <c r="AA5" s="18"/>
    </row>
    <row r="6" spans="1:27" ht="49.5" customHeight="1" outlineLevel="1" x14ac:dyDescent="0.3">
      <c r="A6" s="24"/>
      <c r="B6" s="24"/>
      <c r="C6" s="24"/>
      <c r="D6" s="24"/>
      <c r="E6" s="24"/>
      <c r="F6" s="18"/>
      <c r="G6" s="18"/>
      <c r="H6" s="18"/>
      <c r="I6" s="18"/>
      <c r="J6" s="18"/>
      <c r="K6" s="18"/>
      <c r="L6" s="18"/>
      <c r="M6" s="18"/>
      <c r="N6" s="18"/>
      <c r="O6" s="18"/>
      <c r="P6" s="18"/>
      <c r="Q6" s="18"/>
      <c r="R6" s="18"/>
      <c r="S6" s="18"/>
      <c r="T6" s="18"/>
      <c r="U6" s="18"/>
      <c r="V6" s="18"/>
      <c r="W6" s="18"/>
      <c r="X6" s="18"/>
      <c r="Y6" s="18"/>
      <c r="Z6" s="18"/>
      <c r="AA6" s="18"/>
    </row>
    <row r="7" spans="1:27" ht="10.95" customHeight="1" outlineLevel="1" x14ac:dyDescent="0.3">
      <c r="A7" s="24"/>
      <c r="B7" s="24"/>
      <c r="C7" s="24"/>
      <c r="D7" s="24"/>
      <c r="E7" s="24"/>
      <c r="F7" s="18"/>
      <c r="G7" s="18"/>
      <c r="H7" s="18"/>
      <c r="I7" s="18"/>
      <c r="J7" s="18"/>
      <c r="K7" s="18"/>
      <c r="L7" s="18"/>
      <c r="M7" s="18"/>
      <c r="N7" s="18"/>
      <c r="O7" s="18"/>
      <c r="P7" s="18"/>
      <c r="Q7" s="18"/>
      <c r="R7" s="18"/>
      <c r="S7" s="18"/>
      <c r="T7" s="18"/>
      <c r="U7" s="18"/>
      <c r="V7" s="18"/>
      <c r="W7" s="18"/>
      <c r="X7" s="18"/>
      <c r="Y7" s="18"/>
      <c r="Z7" s="18"/>
      <c r="AA7" s="18"/>
    </row>
    <row r="8" spans="1:27" outlineLevel="1" x14ac:dyDescent="0.3">
      <c r="A8" s="24"/>
      <c r="B8" s="27"/>
      <c r="C8" s="27" t="s">
        <v>4454</v>
      </c>
      <c r="D8" s="28"/>
      <c r="E8" s="27"/>
      <c r="F8" s="18"/>
      <c r="G8" s="18"/>
      <c r="H8" s="18"/>
      <c r="I8" s="18"/>
      <c r="J8" s="18"/>
      <c r="K8" s="18"/>
      <c r="L8" s="18"/>
      <c r="M8" s="18"/>
      <c r="N8" s="18"/>
      <c r="O8" s="18"/>
      <c r="P8" s="18"/>
      <c r="Q8" s="18"/>
      <c r="R8" s="18"/>
      <c r="S8" s="18"/>
      <c r="T8" s="18"/>
      <c r="U8" s="18"/>
      <c r="V8" s="18"/>
      <c r="W8" s="18"/>
      <c r="X8" s="18"/>
      <c r="Y8" s="18"/>
      <c r="Z8" s="18"/>
      <c r="AA8" s="18"/>
    </row>
    <row r="9" spans="1:27" outlineLevel="1" x14ac:dyDescent="0.3">
      <c r="A9" s="24"/>
      <c r="B9" s="30"/>
      <c r="C9" s="30"/>
      <c r="D9" s="30"/>
      <c r="E9" s="30"/>
      <c r="F9" s="18"/>
      <c r="G9" s="18"/>
      <c r="H9" s="18"/>
      <c r="I9" s="18"/>
      <c r="J9" s="18"/>
      <c r="K9" s="18"/>
      <c r="L9" s="18"/>
      <c r="M9" s="18"/>
      <c r="N9" s="18"/>
      <c r="O9" s="18"/>
      <c r="P9" s="18"/>
      <c r="Q9" s="18"/>
      <c r="R9" s="18"/>
      <c r="S9" s="18"/>
      <c r="T9" s="18"/>
      <c r="U9" s="18"/>
      <c r="V9" s="18"/>
      <c r="W9" s="18"/>
      <c r="X9" s="18"/>
      <c r="Y9" s="18"/>
      <c r="Z9" s="18"/>
      <c r="AA9" s="18"/>
    </row>
    <row r="10" spans="1:27" outlineLevel="1" x14ac:dyDescent="0.3">
      <c r="A10" s="24"/>
      <c r="B10" s="30"/>
      <c r="C10" s="30" t="s">
        <v>4594</v>
      </c>
      <c r="D10" s="4" t="s">
        <v>4630</v>
      </c>
      <c r="E10" s="30"/>
      <c r="F10" s="18"/>
      <c r="G10" s="18"/>
      <c r="H10" s="18"/>
      <c r="I10" s="18"/>
      <c r="J10" s="18"/>
      <c r="K10" s="18"/>
      <c r="L10" s="18"/>
      <c r="M10" s="18"/>
      <c r="N10" s="18"/>
      <c r="O10" s="18"/>
      <c r="P10" s="18"/>
      <c r="Q10" s="18"/>
      <c r="R10" s="18"/>
      <c r="S10" s="18"/>
      <c r="T10" s="18"/>
      <c r="U10" s="18"/>
      <c r="V10" s="18"/>
      <c r="W10" s="18"/>
      <c r="X10" s="18"/>
      <c r="Y10" s="18"/>
      <c r="Z10" s="18"/>
      <c r="AA10" s="18"/>
    </row>
    <row r="11" spans="1:27" outlineLevel="1" x14ac:dyDescent="0.3">
      <c r="A11" s="24"/>
      <c r="B11" s="30"/>
      <c r="C11" s="30"/>
      <c r="D11" s="30"/>
      <c r="E11" s="30"/>
      <c r="F11" s="18"/>
      <c r="G11" s="18"/>
      <c r="H11" s="18"/>
      <c r="I11" s="18"/>
      <c r="J11" s="18"/>
      <c r="K11" s="18"/>
      <c r="L11" s="18"/>
      <c r="M11" s="18"/>
      <c r="N11" s="18"/>
      <c r="O11" s="18"/>
      <c r="P11" s="18"/>
      <c r="Q11" s="18"/>
      <c r="R11" s="18"/>
      <c r="S11" s="18"/>
      <c r="T11" s="18"/>
      <c r="U11" s="18"/>
      <c r="V11" s="18"/>
      <c r="W11" s="18"/>
      <c r="X11" s="18"/>
      <c r="Y11" s="18"/>
      <c r="Z11" s="18"/>
      <c r="AA11" s="18"/>
    </row>
    <row r="12" spans="1:27" outlineLevel="1" x14ac:dyDescent="0.3">
      <c r="A12" s="24"/>
      <c r="B12" s="30"/>
      <c r="C12" s="30" t="s">
        <v>4595</v>
      </c>
      <c r="D12" s="4" t="s">
        <v>5011</v>
      </c>
      <c r="E12" s="30"/>
      <c r="F12" s="18"/>
      <c r="G12" s="18"/>
      <c r="H12" s="18"/>
      <c r="I12" s="18"/>
      <c r="J12" s="18"/>
      <c r="K12" s="18"/>
      <c r="L12" s="18"/>
      <c r="M12" s="18"/>
      <c r="N12" s="18"/>
      <c r="O12" s="18"/>
      <c r="P12" s="18"/>
      <c r="Q12" s="18"/>
      <c r="R12" s="18"/>
      <c r="S12" s="18"/>
      <c r="T12" s="18"/>
      <c r="U12" s="18"/>
      <c r="V12" s="18"/>
      <c r="W12" s="18"/>
      <c r="X12" s="18"/>
      <c r="Y12" s="18"/>
      <c r="Z12" s="18"/>
      <c r="AA12" s="18"/>
    </row>
    <row r="13" spans="1:27" outlineLevel="1" x14ac:dyDescent="0.3">
      <c r="A13" s="24"/>
      <c r="B13" s="30"/>
      <c r="C13" s="30"/>
      <c r="D13" s="30"/>
      <c r="E13" s="30"/>
      <c r="F13" s="18"/>
      <c r="G13" s="18"/>
      <c r="H13" s="18"/>
      <c r="I13" s="18"/>
      <c r="J13" s="18"/>
      <c r="K13" s="18"/>
      <c r="L13" s="18"/>
      <c r="M13" s="18"/>
      <c r="N13" s="18"/>
      <c r="O13" s="18"/>
      <c r="P13" s="18"/>
      <c r="Q13" s="18"/>
      <c r="R13" s="18"/>
      <c r="S13" s="18"/>
      <c r="T13" s="18"/>
      <c r="U13" s="18"/>
      <c r="V13" s="18"/>
      <c r="W13" s="18"/>
      <c r="X13" s="18"/>
      <c r="Y13" s="18"/>
      <c r="Z13" s="18"/>
      <c r="AA13" s="18"/>
    </row>
    <row r="14" spans="1:27" outlineLevel="1" x14ac:dyDescent="0.3">
      <c r="A14" s="24"/>
      <c r="B14" s="30"/>
      <c r="C14" s="30" t="s">
        <v>4596</v>
      </c>
      <c r="D14" s="4" t="s">
        <v>5003</v>
      </c>
      <c r="E14" s="30"/>
      <c r="F14" s="18"/>
      <c r="G14" s="18"/>
      <c r="H14" s="18"/>
      <c r="I14" s="18"/>
      <c r="J14" s="18"/>
      <c r="K14" s="18"/>
      <c r="L14" s="18"/>
      <c r="M14" s="18"/>
      <c r="N14" s="18"/>
      <c r="O14" s="18"/>
      <c r="P14" s="18"/>
      <c r="Q14" s="18"/>
      <c r="R14" s="18"/>
      <c r="S14" s="18"/>
      <c r="T14" s="18"/>
      <c r="U14" s="18"/>
      <c r="V14" s="18"/>
      <c r="W14" s="18"/>
      <c r="X14" s="18"/>
      <c r="Y14" s="18"/>
      <c r="Z14" s="18"/>
      <c r="AA14" s="18"/>
    </row>
    <row r="15" spans="1:27" outlineLevel="1" x14ac:dyDescent="0.3">
      <c r="A15" s="24"/>
      <c r="B15" s="30"/>
      <c r="C15" s="30"/>
      <c r="D15" s="30"/>
      <c r="E15" s="30"/>
      <c r="F15" s="18"/>
      <c r="G15" s="18"/>
      <c r="H15" s="18"/>
      <c r="I15" s="18"/>
      <c r="J15" s="18"/>
      <c r="K15" s="18"/>
      <c r="L15" s="18"/>
      <c r="M15" s="18"/>
      <c r="N15" s="18"/>
      <c r="O15" s="18"/>
      <c r="P15" s="18"/>
      <c r="Q15" s="18"/>
      <c r="R15" s="18"/>
      <c r="S15" s="18"/>
      <c r="T15" s="18"/>
      <c r="U15" s="18"/>
      <c r="V15" s="18"/>
      <c r="W15" s="18"/>
      <c r="X15" s="18"/>
      <c r="Y15" s="18"/>
      <c r="Z15" s="18"/>
      <c r="AA15" s="18"/>
    </row>
    <row r="16" spans="1:27" outlineLevel="1" x14ac:dyDescent="0.3">
      <c r="A16" s="24"/>
      <c r="B16" s="30"/>
      <c r="C16" s="30" t="s">
        <v>4597</v>
      </c>
      <c r="D16" s="19" t="s">
        <v>5004</v>
      </c>
      <c r="E16" s="30"/>
      <c r="F16" s="18"/>
      <c r="G16" s="18"/>
      <c r="H16" s="18"/>
      <c r="I16" s="18"/>
      <c r="J16" s="18"/>
      <c r="K16" s="18"/>
      <c r="L16" s="18"/>
      <c r="M16" s="18"/>
      <c r="N16" s="18"/>
      <c r="O16" s="18"/>
      <c r="P16" s="18"/>
      <c r="Q16" s="18"/>
      <c r="R16" s="18"/>
      <c r="S16" s="18"/>
      <c r="T16" s="18"/>
      <c r="U16" s="18"/>
      <c r="V16" s="18"/>
      <c r="W16" s="18"/>
      <c r="X16" s="18"/>
      <c r="Y16" s="18"/>
      <c r="Z16" s="18"/>
      <c r="AA16" s="18"/>
    </row>
    <row r="17" spans="1:27" outlineLevel="1" x14ac:dyDescent="0.3">
      <c r="A17" s="24"/>
      <c r="B17" s="30"/>
      <c r="C17" s="30"/>
      <c r="D17" s="30"/>
      <c r="E17" s="30"/>
      <c r="F17" s="18"/>
      <c r="G17" s="18"/>
      <c r="H17" s="18"/>
      <c r="I17" s="18"/>
      <c r="J17" s="18"/>
      <c r="K17" s="18"/>
      <c r="L17" s="18"/>
      <c r="M17" s="18"/>
      <c r="N17" s="18"/>
      <c r="O17" s="18"/>
      <c r="P17" s="18"/>
      <c r="Q17" s="18"/>
      <c r="R17" s="18"/>
      <c r="S17" s="18"/>
      <c r="T17" s="18"/>
      <c r="U17" s="18"/>
      <c r="V17" s="18"/>
      <c r="W17" s="18"/>
      <c r="X17" s="18"/>
      <c r="Y17" s="18"/>
      <c r="Z17" s="18"/>
      <c r="AA17" s="18"/>
    </row>
    <row r="18" spans="1:27" outlineLevel="1" x14ac:dyDescent="0.3">
      <c r="A18" s="24"/>
      <c r="B18" s="30"/>
      <c r="C18" s="30" t="s">
        <v>4598</v>
      </c>
      <c r="D18" s="4" t="s">
        <v>5005</v>
      </c>
      <c r="E18" s="30"/>
      <c r="F18" s="18"/>
      <c r="G18" s="18"/>
      <c r="H18" s="18"/>
      <c r="I18" s="18"/>
      <c r="J18" s="18"/>
      <c r="K18" s="18"/>
      <c r="L18" s="18"/>
      <c r="M18" s="18"/>
      <c r="N18" s="18"/>
      <c r="O18" s="18"/>
      <c r="P18" s="18"/>
      <c r="Q18" s="18"/>
      <c r="R18" s="18"/>
      <c r="S18" s="18"/>
      <c r="T18" s="18"/>
      <c r="U18" s="18"/>
      <c r="V18" s="18"/>
      <c r="W18" s="18"/>
      <c r="X18" s="18"/>
      <c r="Y18" s="18"/>
      <c r="Z18" s="18"/>
      <c r="AA18" s="18"/>
    </row>
    <row r="19" spans="1:27" outlineLevel="1" x14ac:dyDescent="0.3">
      <c r="A19" s="24"/>
      <c r="B19" s="30"/>
      <c r="C19" s="30"/>
      <c r="D19" s="30"/>
      <c r="E19" s="30"/>
      <c r="F19" s="18"/>
      <c r="G19" s="18"/>
      <c r="H19" s="18"/>
      <c r="I19" s="18"/>
      <c r="J19" s="18"/>
      <c r="K19" s="18"/>
      <c r="L19" s="18"/>
      <c r="M19" s="18"/>
      <c r="N19" s="18"/>
      <c r="O19" s="18"/>
      <c r="P19" s="18"/>
      <c r="Q19" s="18"/>
      <c r="R19" s="18"/>
      <c r="S19" s="18"/>
      <c r="T19" s="18"/>
      <c r="U19" s="18"/>
      <c r="V19" s="18"/>
      <c r="W19" s="18"/>
      <c r="X19" s="18"/>
      <c r="Y19" s="18"/>
      <c r="Z19" s="18"/>
      <c r="AA19" s="18"/>
    </row>
    <row r="20" spans="1:27" outlineLevel="1" x14ac:dyDescent="0.3">
      <c r="A20" s="24"/>
      <c r="B20" s="24"/>
      <c r="C20" s="24"/>
      <c r="D20" s="24"/>
      <c r="E20" s="24"/>
      <c r="F20" s="18"/>
      <c r="G20" s="18"/>
      <c r="H20" s="18"/>
      <c r="I20" s="18"/>
      <c r="J20" s="18"/>
      <c r="K20" s="18"/>
      <c r="L20" s="18"/>
      <c r="M20" s="18"/>
      <c r="N20" s="18"/>
      <c r="O20" s="18"/>
      <c r="P20" s="18"/>
      <c r="Q20" s="18"/>
      <c r="R20" s="18"/>
      <c r="S20" s="18"/>
      <c r="T20" s="18"/>
      <c r="U20" s="18"/>
      <c r="V20" s="18"/>
      <c r="W20" s="18"/>
      <c r="X20" s="18"/>
      <c r="Y20" s="18"/>
      <c r="Z20" s="18"/>
      <c r="AA20" s="18"/>
    </row>
    <row r="21" spans="1:27" outlineLevel="1" x14ac:dyDescent="0.3">
      <c r="A21" s="24"/>
      <c r="B21" s="27"/>
      <c r="C21" s="27" t="s">
        <v>4455</v>
      </c>
      <c r="D21" s="27"/>
      <c r="E21" s="27"/>
      <c r="M21" s="18"/>
      <c r="N21" s="18"/>
      <c r="O21" s="18"/>
      <c r="P21" s="18"/>
      <c r="Q21" s="18"/>
      <c r="R21" s="18"/>
      <c r="S21" s="18"/>
      <c r="T21" s="18"/>
      <c r="U21" s="18"/>
      <c r="V21" s="18"/>
      <c r="W21" s="18"/>
      <c r="X21" s="18"/>
      <c r="Y21" s="18"/>
      <c r="Z21" s="18"/>
      <c r="AA21" s="18"/>
    </row>
    <row r="22" spans="1:27" outlineLevel="1" x14ac:dyDescent="0.3">
      <c r="A22" s="24"/>
      <c r="B22" s="30"/>
      <c r="C22" s="30"/>
      <c r="D22" s="30"/>
      <c r="E22" s="30"/>
      <c r="M22" s="18"/>
      <c r="N22" s="18"/>
      <c r="O22" s="18"/>
      <c r="P22" s="18"/>
      <c r="Q22" s="18"/>
      <c r="R22" s="18"/>
      <c r="S22" s="18"/>
      <c r="T22" s="18"/>
      <c r="U22" s="18"/>
      <c r="V22" s="18"/>
      <c r="W22" s="18"/>
      <c r="X22" s="18"/>
      <c r="Y22" s="18"/>
      <c r="Z22" s="18"/>
      <c r="AA22" s="18"/>
    </row>
    <row r="23" spans="1:27" outlineLevel="1" x14ac:dyDescent="0.3">
      <c r="A23" s="24"/>
      <c r="B23" s="30"/>
      <c r="C23" s="30" t="s">
        <v>2</v>
      </c>
      <c r="D23" s="4" t="s">
        <v>23</v>
      </c>
      <c r="E23" s="30"/>
      <c r="M23" s="18"/>
      <c r="N23" s="18"/>
      <c r="O23" s="18"/>
      <c r="P23" s="18"/>
      <c r="Q23" s="18"/>
      <c r="R23" s="18"/>
      <c r="S23" s="18"/>
      <c r="T23" s="18"/>
      <c r="U23" s="18"/>
      <c r="V23" s="18"/>
      <c r="W23" s="18"/>
      <c r="X23" s="18"/>
      <c r="Y23" s="18"/>
      <c r="Z23" s="18"/>
      <c r="AA23" s="18"/>
    </row>
    <row r="24" spans="1:27" outlineLevel="1" x14ac:dyDescent="0.3">
      <c r="A24" s="24"/>
      <c r="B24" s="30"/>
      <c r="C24" s="30"/>
      <c r="D24" s="30"/>
      <c r="E24" s="30"/>
      <c r="M24" s="18"/>
      <c r="N24" s="18"/>
      <c r="O24" s="18"/>
      <c r="P24" s="18"/>
      <c r="Q24" s="18"/>
      <c r="R24" s="18"/>
      <c r="S24" s="18"/>
      <c r="T24" s="18"/>
      <c r="U24" s="18"/>
      <c r="V24" s="18"/>
      <c r="W24" s="18"/>
      <c r="X24" s="18"/>
      <c r="Y24" s="18"/>
      <c r="Z24" s="18"/>
      <c r="AA24" s="18"/>
    </row>
    <row r="25" spans="1:27" outlineLevel="1" x14ac:dyDescent="0.3">
      <c r="A25" s="24"/>
      <c r="B25" s="30"/>
      <c r="C25" s="30" t="s">
        <v>4456</v>
      </c>
      <c r="D25" s="4" t="s">
        <v>99</v>
      </c>
      <c r="E25" s="30"/>
      <c r="M25" s="18"/>
      <c r="N25" s="18"/>
      <c r="O25" s="18"/>
      <c r="P25" s="18"/>
      <c r="Q25" s="18"/>
      <c r="R25" s="18"/>
      <c r="S25" s="18"/>
      <c r="T25" s="18"/>
      <c r="U25" s="18"/>
      <c r="V25" s="18"/>
      <c r="W25" s="18"/>
      <c r="X25" s="18"/>
      <c r="Y25" s="18"/>
      <c r="Z25" s="18"/>
      <c r="AA25" s="18"/>
    </row>
    <row r="26" spans="1:27" outlineLevel="1" x14ac:dyDescent="0.3">
      <c r="A26" s="24"/>
      <c r="B26" s="30"/>
      <c r="C26" s="30"/>
      <c r="D26" s="30"/>
      <c r="E26" s="30"/>
      <c r="M26" s="18"/>
      <c r="N26" s="18"/>
      <c r="O26" s="18"/>
      <c r="P26" s="18"/>
      <c r="Q26" s="18"/>
      <c r="R26" s="18"/>
      <c r="S26" s="18"/>
      <c r="T26" s="18"/>
      <c r="U26" s="18"/>
      <c r="V26" s="18"/>
      <c r="W26" s="18"/>
      <c r="X26" s="18"/>
      <c r="Y26" s="18"/>
      <c r="Z26" s="18"/>
      <c r="AA26" s="18"/>
    </row>
    <row r="27" spans="1:27" outlineLevel="1" x14ac:dyDescent="0.3">
      <c r="A27" s="24"/>
      <c r="B27" s="30"/>
      <c r="C27" s="30" t="s">
        <v>4457</v>
      </c>
      <c r="D27" s="4" t="s">
        <v>98</v>
      </c>
      <c r="E27" s="30"/>
      <c r="M27" s="18"/>
      <c r="N27" s="18"/>
      <c r="O27" s="18"/>
      <c r="P27" s="18"/>
      <c r="Q27" s="18"/>
      <c r="R27" s="18"/>
      <c r="S27" s="18"/>
      <c r="T27" s="18"/>
      <c r="U27" s="18"/>
      <c r="V27" s="18"/>
      <c r="W27" s="18"/>
      <c r="X27" s="18"/>
      <c r="Y27" s="18"/>
      <c r="Z27" s="18"/>
      <c r="AA27" s="18"/>
    </row>
    <row r="28" spans="1:27" outlineLevel="1" x14ac:dyDescent="0.3">
      <c r="A28" s="24"/>
      <c r="B28" s="30"/>
      <c r="C28" s="30"/>
      <c r="D28" s="30"/>
      <c r="E28" s="30"/>
      <c r="M28" s="18"/>
      <c r="N28" s="18"/>
      <c r="O28" s="18"/>
      <c r="P28" s="18"/>
      <c r="Q28" s="18"/>
      <c r="R28" s="18"/>
      <c r="S28" s="18"/>
      <c r="T28" s="18"/>
      <c r="U28" s="18"/>
      <c r="V28" s="18"/>
      <c r="W28" s="18"/>
      <c r="X28" s="18"/>
      <c r="Y28" s="18"/>
      <c r="Z28" s="18"/>
      <c r="AA28" s="18"/>
    </row>
    <row r="29" spans="1:27" outlineLevel="1" x14ac:dyDescent="0.3">
      <c r="A29" s="24"/>
      <c r="B29" s="30"/>
      <c r="C29" s="30" t="s">
        <v>4604</v>
      </c>
      <c r="D29" s="5" t="s">
        <v>524</v>
      </c>
      <c r="E29" s="30"/>
      <c r="M29" s="18"/>
      <c r="N29" s="18"/>
      <c r="O29" s="18"/>
      <c r="P29" s="18"/>
      <c r="Q29" s="18"/>
      <c r="R29" s="18"/>
      <c r="S29" s="18"/>
      <c r="T29" s="18"/>
      <c r="U29" s="18"/>
      <c r="V29" s="18"/>
      <c r="W29" s="18"/>
      <c r="X29" s="18"/>
      <c r="Y29" s="18"/>
      <c r="Z29" s="18"/>
      <c r="AA29" s="18"/>
    </row>
    <row r="30" spans="1:27" outlineLevel="1" x14ac:dyDescent="0.3">
      <c r="A30" s="24"/>
      <c r="B30" s="30"/>
      <c r="C30" s="30"/>
      <c r="D30" s="30"/>
      <c r="E30" s="30"/>
      <c r="M30" s="18"/>
      <c r="N30" s="18"/>
      <c r="O30" s="18"/>
      <c r="P30" s="18"/>
      <c r="Q30" s="18"/>
      <c r="R30" s="18"/>
      <c r="S30" s="18"/>
      <c r="T30" s="18"/>
      <c r="U30" s="18"/>
      <c r="V30" s="18"/>
      <c r="W30" s="18"/>
      <c r="X30" s="18"/>
      <c r="Y30" s="18"/>
      <c r="Z30" s="18"/>
      <c r="AA30" s="18"/>
    </row>
    <row r="31" spans="1:27" outlineLevel="1" x14ac:dyDescent="0.3">
      <c r="A31" s="24"/>
      <c r="B31" s="30"/>
      <c r="C31" s="30" t="s">
        <v>4618</v>
      </c>
      <c r="D31" s="4" t="s">
        <v>4620</v>
      </c>
      <c r="E31" s="30"/>
      <c r="M31" s="18"/>
      <c r="N31" s="18"/>
      <c r="O31" s="18"/>
      <c r="P31" s="18"/>
      <c r="Q31" s="18"/>
      <c r="R31" s="18"/>
      <c r="S31" s="18"/>
      <c r="T31" s="18"/>
      <c r="U31" s="18"/>
      <c r="V31" s="18"/>
      <c r="W31" s="18"/>
      <c r="X31" s="18"/>
      <c r="Y31" s="18"/>
      <c r="Z31" s="18"/>
      <c r="AA31" s="18"/>
    </row>
    <row r="32" spans="1:27" outlineLevel="1" x14ac:dyDescent="0.3">
      <c r="A32" s="24"/>
      <c r="B32" s="30"/>
      <c r="C32" s="30"/>
      <c r="D32" s="30"/>
      <c r="E32" s="30"/>
      <c r="M32" s="18"/>
      <c r="N32" s="18"/>
      <c r="O32" s="18"/>
      <c r="P32" s="18"/>
      <c r="Q32" s="18"/>
      <c r="R32" s="18"/>
      <c r="S32" s="18"/>
      <c r="T32" s="18"/>
      <c r="U32" s="18"/>
      <c r="V32" s="18"/>
      <c r="W32" s="18"/>
      <c r="X32" s="18"/>
      <c r="Y32" s="18"/>
      <c r="Z32" s="18"/>
      <c r="AA32" s="18"/>
    </row>
    <row r="33" spans="1:53" outlineLevel="1" x14ac:dyDescent="0.3">
      <c r="A33" s="24"/>
      <c r="B33" s="24"/>
      <c r="C33" s="24"/>
      <c r="D33" s="24"/>
      <c r="E33" s="24"/>
      <c r="F33" s="18"/>
      <c r="G33" s="18"/>
      <c r="H33" s="18"/>
      <c r="I33" s="18"/>
      <c r="J33" s="18"/>
      <c r="K33" s="18"/>
      <c r="L33" s="18"/>
      <c r="M33" s="18"/>
      <c r="N33" s="18"/>
      <c r="O33" s="18"/>
      <c r="P33" s="18"/>
      <c r="Q33" s="18"/>
      <c r="R33" s="18"/>
      <c r="S33" s="18"/>
      <c r="T33" s="18"/>
      <c r="U33" s="18"/>
      <c r="V33" s="18"/>
      <c r="W33" s="18"/>
      <c r="X33" s="18"/>
      <c r="Y33" s="18"/>
      <c r="Z33" s="18"/>
      <c r="AA33" s="18"/>
    </row>
    <row r="34" spans="1:53" ht="114" customHeight="1" outlineLevel="1" x14ac:dyDescent="0.3">
      <c r="A34" s="24"/>
      <c r="B34" s="24"/>
      <c r="C34" s="24"/>
      <c r="D34" s="24"/>
      <c r="Q34" s="18"/>
      <c r="R34" s="18"/>
      <c r="S34" s="18"/>
      <c r="T34" s="18"/>
      <c r="U34" s="18"/>
      <c r="V34" s="18"/>
      <c r="W34" s="18"/>
      <c r="X34" s="18"/>
      <c r="Y34" s="18"/>
      <c r="Z34" s="18"/>
      <c r="AA34" s="18"/>
    </row>
    <row r="35" spans="1:53" ht="21" outlineLevel="1" x14ac:dyDescent="0.4">
      <c r="A35" s="24"/>
      <c r="B35" s="24"/>
      <c r="C35" s="24"/>
      <c r="D35" s="32" t="s">
        <v>4605</v>
      </c>
      <c r="Q35" s="18"/>
      <c r="S35" s="18"/>
      <c r="T35" s="18"/>
      <c r="U35" s="18"/>
      <c r="V35" s="18"/>
      <c r="W35" s="18"/>
      <c r="X35" s="18"/>
      <c r="Y35" s="18"/>
      <c r="Z35" s="18"/>
      <c r="AA35" s="18"/>
    </row>
    <row r="36" spans="1:53" ht="15.6" outlineLevel="1" x14ac:dyDescent="0.3">
      <c r="A36" s="24"/>
      <c r="B36" s="33" t="s">
        <v>4458</v>
      </c>
      <c r="C36" s="24"/>
      <c r="D36" s="20" t="str">
        <f t="shared" ref="D36:D41" si="0">HYPERLINK("#"&amp;AW50,AV50)</f>
        <v>OUTPUT INDICATORS FOR QUARTERLY REPORTING</v>
      </c>
      <c r="Q36" s="18"/>
      <c r="R36" s="18"/>
      <c r="S36" s="18"/>
      <c r="T36" s="18"/>
      <c r="U36" s="18"/>
      <c r="V36" s="18"/>
      <c r="W36" s="18"/>
      <c r="X36" s="18"/>
      <c r="Y36" s="18"/>
      <c r="Z36" s="18"/>
      <c r="AA36" s="18"/>
    </row>
    <row r="37" spans="1:53" outlineLevel="1" x14ac:dyDescent="0.3">
      <c r="A37" s="24"/>
      <c r="B37" s="3"/>
      <c r="C37" s="34" t="s">
        <v>4459</v>
      </c>
      <c r="D37" s="20" t="str">
        <f t="shared" si="0"/>
        <v>COMPLIANCE INDICATORS FOR QUARTERLY REPORTING</v>
      </c>
      <c r="Q37" s="18"/>
      <c r="R37" s="18"/>
      <c r="S37" s="18"/>
      <c r="T37" s="18"/>
      <c r="U37" s="18"/>
      <c r="V37" s="18"/>
      <c r="W37" s="18"/>
      <c r="X37" s="18"/>
      <c r="Y37" s="18"/>
      <c r="Z37" s="18"/>
      <c r="AA37" s="18"/>
    </row>
    <row r="38" spans="1:53" outlineLevel="1" x14ac:dyDescent="0.3">
      <c r="A38" s="24"/>
      <c r="B38" s="4"/>
      <c r="C38" s="34" t="s">
        <v>4460</v>
      </c>
      <c r="D38" s="20" t="str">
        <f t="shared" si="0"/>
        <v>OUTPUT INDICATORS FOR ANNUAL REPORTING</v>
      </c>
      <c r="Q38" s="18"/>
      <c r="R38" s="18"/>
      <c r="S38" s="18"/>
      <c r="T38" s="18"/>
      <c r="U38" s="18"/>
      <c r="V38" s="18"/>
      <c r="W38" s="18"/>
      <c r="X38" s="18"/>
      <c r="Y38" s="18"/>
      <c r="Z38" s="18"/>
      <c r="AA38" s="18"/>
    </row>
    <row r="39" spans="1:53" outlineLevel="1" x14ac:dyDescent="0.3">
      <c r="A39" s="24"/>
      <c r="B39" s="5"/>
      <c r="C39" s="34" t="s">
        <v>4461</v>
      </c>
      <c r="D39" s="20" t="str">
        <f t="shared" si="0"/>
        <v>OUTCOME INDICATORS FOR ANNUAL REPORTING</v>
      </c>
      <c r="Q39" s="18"/>
      <c r="R39" s="18"/>
      <c r="S39" s="18"/>
      <c r="T39" s="18"/>
      <c r="U39" s="18"/>
      <c r="V39" s="18"/>
      <c r="W39" s="18"/>
      <c r="X39" s="18"/>
      <c r="Y39" s="18"/>
      <c r="Z39" s="18"/>
      <c r="AA39" s="18"/>
    </row>
    <row r="40" spans="1:53" outlineLevel="1" x14ac:dyDescent="0.3">
      <c r="A40" s="24"/>
      <c r="B40" s="35"/>
      <c r="C40" s="36" t="s">
        <v>4462</v>
      </c>
      <c r="D40" s="20" t="str">
        <f t="shared" si="0"/>
        <v>COMPLIANCE INDICATORS FOR ANNUAL REPORTING</v>
      </c>
      <c r="Q40" s="18"/>
      <c r="R40" s="18"/>
      <c r="S40" s="18"/>
      <c r="T40" s="18"/>
      <c r="U40" s="18"/>
      <c r="V40" s="18"/>
      <c r="W40" s="18"/>
      <c r="X40" s="18"/>
      <c r="Y40" s="18"/>
      <c r="Z40" s="18"/>
      <c r="AA40" s="18"/>
    </row>
    <row r="41" spans="1:53" outlineLevel="1" x14ac:dyDescent="0.3">
      <c r="A41" s="24"/>
      <c r="B41" s="6"/>
      <c r="C41" s="34" t="s">
        <v>4626</v>
      </c>
      <c r="D41" s="20" t="str">
        <f t="shared" si="0"/>
        <v>COMPLIANCE QUESTIONS FOR ANNUAL REPORTING</v>
      </c>
      <c r="E41" s="18"/>
      <c r="F41" s="18"/>
      <c r="G41" s="18"/>
      <c r="H41" s="18"/>
      <c r="I41" s="18"/>
      <c r="J41" s="18"/>
      <c r="K41" s="18"/>
      <c r="L41" s="18"/>
      <c r="M41" s="18"/>
      <c r="N41" s="18"/>
      <c r="O41" s="18"/>
      <c r="P41" s="18"/>
      <c r="Q41" s="18"/>
      <c r="R41" s="18"/>
      <c r="S41" s="18"/>
      <c r="T41" s="18"/>
      <c r="U41" s="18"/>
      <c r="V41" s="18"/>
      <c r="W41" s="18"/>
      <c r="X41" s="18"/>
      <c r="Y41" s="18"/>
      <c r="Z41" s="18"/>
      <c r="AA41" s="18"/>
    </row>
    <row r="42" spans="1:53" s="18" customFormat="1" outlineLevel="1" x14ac:dyDescent="0.3"/>
    <row r="43" spans="1:53" s="18" customFormat="1" ht="34.200000000000003" customHeight="1" outlineLevel="1" x14ac:dyDescent="0.3">
      <c r="D43" s="48" t="s">
        <v>4623</v>
      </c>
      <c r="E43" s="47">
        <f>AG48</f>
        <v>0.91176470588235292</v>
      </c>
      <c r="F43" s="47">
        <f t="shared" ref="F43:O43" si="1">AH48</f>
        <v>1</v>
      </c>
      <c r="G43" s="47">
        <f t="shared" si="1"/>
        <v>0.71698113207547165</v>
      </c>
      <c r="H43" s="47">
        <f t="shared" si="1"/>
        <v>2.6315789473684209E-2</v>
      </c>
      <c r="I43" s="47">
        <f t="shared" si="1"/>
        <v>5.263157894736842E-3</v>
      </c>
      <c r="J43" s="47">
        <f t="shared" si="1"/>
        <v>0</v>
      </c>
      <c r="K43" s="47">
        <f t="shared" si="1"/>
        <v>0</v>
      </c>
      <c r="L43" s="47">
        <f t="shared" si="1"/>
        <v>0.73684210526315785</v>
      </c>
      <c r="M43" s="47" t="e">
        <f t="shared" si="1"/>
        <v>#DIV/0!</v>
      </c>
      <c r="N43" s="47">
        <f t="shared" si="1"/>
        <v>0</v>
      </c>
      <c r="O43" s="47">
        <f t="shared" si="1"/>
        <v>0</v>
      </c>
    </row>
    <row r="44" spans="1:53" s="14" customFormat="1" ht="34.200000000000003" customHeight="1" x14ac:dyDescent="0.3">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t="e">
        <f t="shared" si="2"/>
        <v>#DIV/0!</v>
      </c>
      <c r="N44" s="50">
        <f t="shared" si="2"/>
        <v>0</v>
      </c>
      <c r="O44" s="50">
        <f t="shared" si="2"/>
        <v>0</v>
      </c>
      <c r="P44" s="18"/>
      <c r="Q44" s="18"/>
      <c r="R44" s="18"/>
      <c r="S44" s="18"/>
      <c r="T44" s="18"/>
      <c r="U44" s="18"/>
      <c r="V44" s="18"/>
      <c r="W44" s="18"/>
      <c r="X44" s="18"/>
      <c r="Y44" s="18"/>
      <c r="Z44" s="18"/>
      <c r="AA44" s="18"/>
    </row>
    <row r="45" spans="1:53"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U45" s="18"/>
      <c r="AV45" s="18"/>
      <c r="AW45" s="18"/>
      <c r="AX45" s="18"/>
      <c r="AY45" s="18"/>
      <c r="AZ45" s="18"/>
      <c r="BA45" s="18"/>
    </row>
    <row r="46" spans="1:53"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AC58">_xlfn._xlws.SORT(_xlfn._xlws.FILTER(T_All_Munics11[Name],(T_All_Munics11[Province]=D23)*(T_All_Munics11[Type]=D29),"..."))</f>
        <v>Bela-Bela</v>
      </c>
      <c r="AD46" s="14" t="str" cm="1">
        <f t="array" ref="AD46:AD58">_xlfn._xlws.SORT(_xlfn._xlws.FILTER(T_All_Munics11[Code],(T_All_Munics11[Province]=D23)*(T_All_Munics11[Type]=D29),"..."))</f>
        <v>LIM332</v>
      </c>
      <c r="AG46" s="18">
        <v>170</v>
      </c>
      <c r="AH46" s="18">
        <v>31</v>
      </c>
      <c r="AI46" s="18">
        <v>53</v>
      </c>
      <c r="AJ46" s="18">
        <v>38</v>
      </c>
      <c r="AK46" s="18">
        <v>190</v>
      </c>
      <c r="AL46" s="18">
        <v>38</v>
      </c>
      <c r="AM46" s="18">
        <v>190</v>
      </c>
      <c r="AN46" s="18">
        <v>38</v>
      </c>
      <c r="AO46" s="18">
        <v>190</v>
      </c>
      <c r="AP46" s="18">
        <v>53</v>
      </c>
      <c r="AQ46" s="18">
        <v>390</v>
      </c>
      <c r="AR46" s="18" t="s">
        <v>4607</v>
      </c>
      <c r="AU46" s="18"/>
      <c r="AV46" s="18"/>
      <c r="AW46" s="18"/>
      <c r="AX46" s="18" t="s">
        <v>4599</v>
      </c>
      <c r="AY46" s="18" t="s">
        <v>4600</v>
      </c>
      <c r="AZ46" s="18" t="s">
        <v>4601</v>
      </c>
      <c r="BA46" s="18" t="s">
        <v>4622</v>
      </c>
    </row>
    <row r="47" spans="1:53" s="14" customFormat="1" x14ac:dyDescent="0.3">
      <c r="A47" s="11"/>
      <c r="B47" s="11" t="s">
        <v>557</v>
      </c>
      <c r="C47" s="11" t="s">
        <v>558</v>
      </c>
      <c r="D47" s="11" t="s">
        <v>556</v>
      </c>
      <c r="E47" s="3">
        <v>9</v>
      </c>
      <c r="F47" s="35"/>
      <c r="G47" s="3">
        <v>0</v>
      </c>
      <c r="H47" s="3"/>
      <c r="I47" s="5" t="str">
        <f>IF(ISNUMBER(I48), I48, "")</f>
        <v/>
      </c>
      <c r="J47" s="3"/>
      <c r="K47" s="5" t="str">
        <f>IF(ISNUMBER(K48), K48, "")</f>
        <v/>
      </c>
      <c r="L47" s="3">
        <v>0</v>
      </c>
      <c r="M47" s="5">
        <f>IF(ISNUMBER(M48), M48, "")</f>
        <v>3</v>
      </c>
      <c r="N47" s="3"/>
      <c r="O47" s="5" t="str">
        <f>IF(ISNUMBER(O48), O48, "")</f>
        <v/>
      </c>
      <c r="P47" s="12"/>
      <c r="Q47" s="12"/>
      <c r="R47" s="12"/>
      <c r="S47" s="12"/>
      <c r="T47" s="12"/>
      <c r="U47" s="12"/>
      <c r="X47" s="25" t="s">
        <v>7</v>
      </c>
      <c r="Y47" s="25" t="s">
        <v>8</v>
      </c>
      <c r="Z47" s="25" t="s">
        <v>524</v>
      </c>
      <c r="AA47" s="25" t="s">
        <v>6</v>
      </c>
      <c r="AB47" s="25"/>
      <c r="AC47" s="14" t="str">
        <v>Blouberg</v>
      </c>
      <c r="AD47" s="14" t="str">
        <v>LIM335</v>
      </c>
      <c r="AG47" s="18">
        <v>41</v>
      </c>
      <c r="AH47" s="18">
        <v>6</v>
      </c>
      <c r="AI47" s="18">
        <v>28</v>
      </c>
      <c r="AJ47" s="18">
        <v>26</v>
      </c>
      <c r="AK47" s="18">
        <v>93</v>
      </c>
      <c r="AL47" s="18">
        <v>26</v>
      </c>
      <c r="AM47" s="18">
        <v>93</v>
      </c>
      <c r="AN47" s="18">
        <v>26</v>
      </c>
      <c r="AO47" s="18">
        <v>93</v>
      </c>
      <c r="AP47" s="18">
        <v>28</v>
      </c>
      <c r="AQ47" s="18">
        <v>122</v>
      </c>
      <c r="AR47" s="18" t="s">
        <v>4606</v>
      </c>
      <c r="AU47" s="18"/>
      <c r="AV47" s="18"/>
      <c r="AW47" s="18"/>
      <c r="AX47" s="18" t="s">
        <v>4602</v>
      </c>
      <c r="AY47" s="18" t="s">
        <v>524</v>
      </c>
      <c r="AZ47" s="18" t="s">
        <v>4632</v>
      </c>
      <c r="BA47" s="18" t="s">
        <v>4603</v>
      </c>
    </row>
    <row r="48" spans="1:53" s="14" customFormat="1" x14ac:dyDescent="0.3">
      <c r="A48" s="13"/>
      <c r="B48" s="13" t="s">
        <v>569</v>
      </c>
      <c r="C48" s="13" t="s">
        <v>570</v>
      </c>
      <c r="D48" s="13" t="s">
        <v>556</v>
      </c>
      <c r="E48" s="35"/>
      <c r="F48" s="35"/>
      <c r="G48" s="35"/>
      <c r="H48" s="35"/>
      <c r="I48" s="4"/>
      <c r="J48" s="35"/>
      <c r="K48" s="4"/>
      <c r="L48" s="35"/>
      <c r="M48" s="4">
        <v>3</v>
      </c>
      <c r="N48" s="35"/>
      <c r="O48" s="4"/>
      <c r="P48" s="35"/>
      <c r="Q48" s="35"/>
      <c r="R48" s="35"/>
      <c r="S48" s="12"/>
      <c r="T48" s="12"/>
      <c r="U48" s="12"/>
      <c r="X48" s="25" t="s">
        <v>9</v>
      </c>
      <c r="Y48" s="25" t="s">
        <v>10</v>
      </c>
      <c r="Z48" s="25" t="s">
        <v>524</v>
      </c>
      <c r="AA48" s="25" t="s">
        <v>11</v>
      </c>
      <c r="AB48" s="25"/>
      <c r="AC48" s="14" t="str">
        <v>Collins Chabane</v>
      </c>
      <c r="AD48" s="14" t="str">
        <v>LIM341</v>
      </c>
      <c r="AG48" s="18" cm="1">
        <f t="array" ref="AG48">SUM(IF(LEN(E47:E441)&gt;0,1,0))/AG46</f>
        <v>0.91176470588235292</v>
      </c>
      <c r="AH48" s="18" cm="1">
        <f t="array" ref="AH48">SUM(IF(LEN(F47:F441)&gt;0,1,0))/AH46</f>
        <v>1</v>
      </c>
      <c r="AI48" s="18" cm="1">
        <f t="array" ref="AI48">SUM(IF(LEN(G47:G441)&gt;0,1,0))/AI46</f>
        <v>0.71698113207547165</v>
      </c>
      <c r="AJ48" s="18" cm="1">
        <f t="array" ref="AJ48">SUM(IF(LEN(H47:H441)&gt;0,1,0))/AJ46</f>
        <v>2.6315789473684209E-2</v>
      </c>
      <c r="AK48" s="18" cm="1">
        <f t="array" ref="AK48">SUM(IF(LEN(I47:I441)&gt;0,1,0))/AK46</f>
        <v>5.263157894736842E-3</v>
      </c>
      <c r="AL48" s="18" cm="1">
        <f t="array" ref="AL48">SUM(IF(LEN(J47:J441)&gt;0,1,0))/AL46</f>
        <v>0</v>
      </c>
      <c r="AM48" s="18" cm="1">
        <f t="array" ref="AM48">SUM(IF(LEN(K47:K441)&gt;0,1,0))/AM46</f>
        <v>0</v>
      </c>
      <c r="AN48" s="18" cm="1">
        <f t="array" ref="AN48">SUM(IF(LEN(L47:L441)&gt;0,1,0))/AN46</f>
        <v>0.73684210526315785</v>
      </c>
      <c r="AO48" s="18" t="e" cm="1">
        <f t="array" ref="AO48">SUM(IF(LEN(M47:M441)&gt;0,1,0))/AO46</f>
        <v>#DIV/0!</v>
      </c>
      <c r="AP48" s="18" cm="1">
        <f t="array" ref="AP48">SUM(IF(LEN(N47:N441)&gt;0,1,0))/AP46</f>
        <v>0</v>
      </c>
      <c r="AQ48" s="18" cm="1">
        <f t="array" ref="AQ48">SUM(IF(LEN(O47:O441)&gt;0,1,0))/AQ46</f>
        <v>0</v>
      </c>
      <c r="AR48" s="18" t="s">
        <v>4617</v>
      </c>
      <c r="AU48" s="18"/>
      <c r="AV48" s="18"/>
      <c r="AW48" s="18"/>
      <c r="AX48" s="18" t="s">
        <v>16</v>
      </c>
      <c r="AY48" s="18" t="s">
        <v>525</v>
      </c>
      <c r="AZ48" s="18" t="s">
        <v>4628</v>
      </c>
      <c r="BA48" s="18" t="s">
        <v>4619</v>
      </c>
    </row>
    <row r="49" spans="1:53" s="14" customFormat="1" x14ac:dyDescent="0.3">
      <c r="A49" s="11"/>
      <c r="B49" s="11" t="s">
        <v>695</v>
      </c>
      <c r="C49" s="11" t="s">
        <v>696</v>
      </c>
      <c r="D49" s="11" t="s">
        <v>556</v>
      </c>
      <c r="E49" s="52">
        <v>0.13</v>
      </c>
      <c r="F49" s="35"/>
      <c r="G49" s="52">
        <v>0.18</v>
      </c>
      <c r="H49" s="52"/>
      <c r="I49" s="5" t="str">
        <f>IF(AND(ISNUMBER(I50),ISNUMBER(I51)), I50/I51, "")</f>
        <v/>
      </c>
      <c r="J49" s="52"/>
      <c r="K49" s="5" t="str">
        <f>IF(AND(ISNUMBER(K50),ISNUMBER(K51)), K50/K51, "")</f>
        <v/>
      </c>
      <c r="L49" s="52">
        <v>0.02</v>
      </c>
      <c r="M49" s="5">
        <f>IF(AND(ISNUMBER(M50),ISNUMBER(M51)), M50/M51, "")</f>
        <v>1</v>
      </c>
      <c r="N49" s="3"/>
      <c r="O49" s="5" t="str">
        <f>IF(AND(ISNUMBER(O50),ISNUMBER(O51)), O50/O51, "")</f>
        <v/>
      </c>
      <c r="P49" s="12"/>
      <c r="Q49" s="12"/>
      <c r="R49" s="12"/>
      <c r="S49" s="12"/>
      <c r="T49" s="12"/>
      <c r="U49" s="12"/>
      <c r="X49" s="25" t="s">
        <v>12</v>
      </c>
      <c r="Y49" s="25" t="s">
        <v>13</v>
      </c>
      <c r="Z49" s="25" t="s">
        <v>3758</v>
      </c>
      <c r="AA49" s="25" t="s">
        <v>11</v>
      </c>
      <c r="AB49" s="25"/>
      <c r="AC49" s="14" t="str">
        <v>Elias Motsoaledi</v>
      </c>
      <c r="AD49" s="14" t="str">
        <v>LIM345</v>
      </c>
      <c r="AG49" s="18">
        <f>1-AG48</f>
        <v>8.8235294117647078E-2</v>
      </c>
      <c r="AH49" s="18">
        <f t="shared" ref="AH49" si="3">1-AH48</f>
        <v>0</v>
      </c>
      <c r="AI49" s="18">
        <f t="shared" ref="AI49" si="4">1-AI48</f>
        <v>0.28301886792452835</v>
      </c>
      <c r="AJ49" s="18">
        <f t="shared" ref="AJ49" si="5">1-AJ48</f>
        <v>0.97368421052631582</v>
      </c>
      <c r="AK49" s="18">
        <f t="shared" ref="AK49" si="6">1-AK48</f>
        <v>0.99473684210526314</v>
      </c>
      <c r="AL49" s="18">
        <f t="shared" ref="AL49" si="7">1-AL48</f>
        <v>1</v>
      </c>
      <c r="AM49" s="18">
        <f t="shared" ref="AM49" si="8">1-AM48</f>
        <v>1</v>
      </c>
      <c r="AN49" s="18">
        <f t="shared" ref="AN49" si="9">1-AN48</f>
        <v>0.26315789473684215</v>
      </c>
      <c r="AO49" s="18" t="e">
        <f t="shared" ref="AO49" si="10">1-AO48</f>
        <v>#DIV/0!</v>
      </c>
      <c r="AP49" s="18">
        <f t="shared" ref="AP49" si="11">1-AP48</f>
        <v>1</v>
      </c>
      <c r="AQ49" s="18">
        <f t="shared" ref="AQ49" si="12">1-AQ48</f>
        <v>1</v>
      </c>
      <c r="AR49" s="18" t="s">
        <v>4615</v>
      </c>
      <c r="AU49" s="18"/>
      <c r="AV49" s="18"/>
      <c r="AW49" s="18"/>
      <c r="AX49" s="18" t="s">
        <v>62</v>
      </c>
      <c r="AY49" s="18" t="s">
        <v>3758</v>
      </c>
      <c r="AZ49" s="18" t="s">
        <v>4629</v>
      </c>
      <c r="BA49" s="18" t="s">
        <v>4620</v>
      </c>
    </row>
    <row r="50" spans="1:53" s="40" customFormat="1" x14ac:dyDescent="0.3">
      <c r="A50" s="13"/>
      <c r="B50" s="13" t="s">
        <v>699</v>
      </c>
      <c r="C50" s="13" t="s">
        <v>4642</v>
      </c>
      <c r="D50" s="13" t="s">
        <v>556</v>
      </c>
      <c r="E50" s="35"/>
      <c r="F50" s="35"/>
      <c r="G50" s="35"/>
      <c r="H50" s="35"/>
      <c r="I50" s="4"/>
      <c r="J50" s="35"/>
      <c r="K50" s="4"/>
      <c r="L50" s="35"/>
      <c r="M50" s="4">
        <v>1</v>
      </c>
      <c r="N50" s="35"/>
      <c r="O50" s="4"/>
      <c r="P50" s="35"/>
      <c r="Q50" s="35"/>
      <c r="R50" s="35"/>
      <c r="S50" s="12"/>
      <c r="T50" s="12"/>
      <c r="U50" s="12"/>
      <c r="X50" s="25" t="s">
        <v>14</v>
      </c>
      <c r="Y50" s="25" t="s">
        <v>15</v>
      </c>
      <c r="Z50" s="25" t="s">
        <v>525</v>
      </c>
      <c r="AA50" s="25" t="s">
        <v>16</v>
      </c>
      <c r="AB50" s="25"/>
      <c r="AC50" s="40" t="str">
        <v>Ephraim Mogale</v>
      </c>
      <c r="AD50" s="40" t="str">
        <v>LIM351</v>
      </c>
      <c r="AG50" s="18" cm="1">
        <f t="array" ref="AG50">SUM((LEN(E47:E439)&gt;0)*($D47:$D439="Priority"))/AG47</f>
        <v>0</v>
      </c>
      <c r="AH50" s="18" cm="1">
        <f t="array" ref="AH50">SUM((LEN(F47:F439)&gt;0)*($D47:$D439="Priority"))/AH47</f>
        <v>0</v>
      </c>
      <c r="AI50" s="18" cm="1">
        <f t="array" ref="AI50">SUM((LEN(G47:G439)&gt;0)*($D47:$D439="Priority"))/AI47</f>
        <v>0</v>
      </c>
      <c r="AJ50" s="18" cm="1">
        <f t="array" ref="AJ50">SUM((LEN(H47:H439)&gt;0)*($D47:$D439="Priority"))/AJ47</f>
        <v>0</v>
      </c>
      <c r="AK50" s="18" cm="1">
        <f t="array" ref="AK50">SUM((LEN(I47:I439)&gt;0)*($D47:$D439="Priority"))/AK47</f>
        <v>0</v>
      </c>
      <c r="AL50" s="18" cm="1">
        <f t="array" ref="AL50">SUM((LEN(J47:J439)&gt;0)*($D47:$D439="Priority"))/AL47</f>
        <v>0</v>
      </c>
      <c r="AM50" s="18" cm="1">
        <f t="array" ref="AM50">SUM((LEN(K47:K439)&gt;0)*($D47:$D439="Priority"))/AM47</f>
        <v>0</v>
      </c>
      <c r="AN50" s="18" cm="1">
        <f t="array" ref="AN50">SUM((LEN(L47:L439)&gt;0)*($D47:$D439="Priority"))/AN47</f>
        <v>0</v>
      </c>
      <c r="AO50" s="18" t="e" cm="1">
        <f t="array" ref="AO50">SUM((LEN(M47:M439)&gt;0)*($D47:$D439="Priority"))/AO47</f>
        <v>#DIV/0!</v>
      </c>
      <c r="AP50" s="18" cm="1">
        <f t="array" ref="AP50">SUM((LEN(N47:N439)&gt;0)*($D47:$D439="Priority"))/AP47</f>
        <v>0</v>
      </c>
      <c r="AQ50" s="18" cm="1">
        <f t="array" ref="AQ50">SUM((LEN(O47:O439)&gt;0)*($D47:$D439="Priority"))/AQ47</f>
        <v>0</v>
      </c>
      <c r="AR50" s="18" t="s">
        <v>4608</v>
      </c>
      <c r="AU50" s="18" t="s">
        <v>4609</v>
      </c>
      <c r="AV50" s="18" t="s">
        <v>4482</v>
      </c>
      <c r="AW50" s="18" t="str">
        <f t="shared" ref="AW50:AW55" si="13">ADDRESS(MATCH(AV50, C:C, 0), 1)</f>
        <v>$A$46</v>
      </c>
      <c r="AX50" s="18" t="s">
        <v>89</v>
      </c>
      <c r="AY50" s="18" t="s">
        <v>526</v>
      </c>
      <c r="AZ50" s="18" t="s">
        <v>4630</v>
      </c>
      <c r="BA50" s="18" t="s">
        <v>4621</v>
      </c>
    </row>
    <row r="51" spans="1:53" s="14" customFormat="1" x14ac:dyDescent="0.3">
      <c r="A51" s="13"/>
      <c r="B51" s="13" t="s">
        <v>702</v>
      </c>
      <c r="C51" s="13" t="s">
        <v>703</v>
      </c>
      <c r="D51" s="13" t="s">
        <v>556</v>
      </c>
      <c r="E51" s="35"/>
      <c r="F51" s="35"/>
      <c r="G51" s="35"/>
      <c r="H51" s="35"/>
      <c r="I51" s="4"/>
      <c r="J51" s="35"/>
      <c r="K51" s="4"/>
      <c r="L51" s="35"/>
      <c r="M51" s="4">
        <v>1</v>
      </c>
      <c r="N51" s="35"/>
      <c r="O51" s="4"/>
      <c r="P51" s="35"/>
      <c r="Q51" s="35"/>
      <c r="R51" s="35"/>
      <c r="S51" s="12"/>
      <c r="T51" s="12"/>
      <c r="U51" s="12"/>
      <c r="X51" s="25" t="s">
        <v>17</v>
      </c>
      <c r="Y51" s="25" t="s">
        <v>18</v>
      </c>
      <c r="Z51" s="25" t="s">
        <v>524</v>
      </c>
      <c r="AA51" s="25" t="s">
        <v>16</v>
      </c>
      <c r="AB51" s="25"/>
      <c r="AC51" s="14" t="str">
        <v>Greater Letaba</v>
      </c>
      <c r="AD51" s="14" t="str">
        <v>LIM353</v>
      </c>
      <c r="AG51" s="18">
        <f>1-AG50</f>
        <v>1</v>
      </c>
      <c r="AH51" s="18">
        <f t="shared" ref="AH51" si="14">1-AH50</f>
        <v>1</v>
      </c>
      <c r="AI51" s="18">
        <f t="shared" ref="AI51" si="15">1-AI50</f>
        <v>1</v>
      </c>
      <c r="AJ51" s="18">
        <f t="shared" ref="AJ51" si="16">1-AJ50</f>
        <v>1</v>
      </c>
      <c r="AK51" s="18">
        <f t="shared" ref="AK51" si="17">1-AK50</f>
        <v>1</v>
      </c>
      <c r="AL51" s="18">
        <f t="shared" ref="AL51" si="18">1-AL50</f>
        <v>1</v>
      </c>
      <c r="AM51" s="18">
        <f t="shared" ref="AM51" si="19">1-AM50</f>
        <v>1</v>
      </c>
      <c r="AN51" s="18">
        <f t="shared" ref="AN51" si="20">1-AN50</f>
        <v>1</v>
      </c>
      <c r="AO51" s="18" t="e">
        <f t="shared" ref="AO51" si="21">1-AO50</f>
        <v>#DIV/0!</v>
      </c>
      <c r="AP51" s="18">
        <f t="shared" ref="AP51" si="22">1-AP50</f>
        <v>1</v>
      </c>
      <c r="AQ51" s="18">
        <f t="shared" ref="AQ51" si="23">1-AQ50</f>
        <v>1</v>
      </c>
      <c r="AR51" s="18" t="s">
        <v>4616</v>
      </c>
      <c r="AU51" s="18" t="s">
        <v>4612</v>
      </c>
      <c r="AV51" s="18" t="s">
        <v>4489</v>
      </c>
      <c r="AW51" s="18" t="str">
        <f t="shared" si="13"/>
        <v>$A$169</v>
      </c>
      <c r="AX51" s="18" t="s">
        <v>11</v>
      </c>
      <c r="AY51" s="18"/>
      <c r="AZ51" s="18" t="s">
        <v>4631</v>
      </c>
      <c r="BA51" s="18"/>
    </row>
    <row r="52" spans="1:53" s="14" customFormat="1" x14ac:dyDescent="0.3">
      <c r="A52" s="11"/>
      <c r="B52" s="11" t="s">
        <v>727</v>
      </c>
      <c r="C52" s="11" t="s">
        <v>728</v>
      </c>
      <c r="D52" s="11" t="s">
        <v>556</v>
      </c>
      <c r="E52" s="52">
        <v>0.16</v>
      </c>
      <c r="F52" s="35"/>
      <c r="G52" s="52">
        <v>0.18</v>
      </c>
      <c r="H52" s="52"/>
      <c r="I52" s="5" t="str">
        <f>IF(AND(ISNUMBER(I53),ISNUMBER(I54)), I53/I54, "")</f>
        <v/>
      </c>
      <c r="J52" s="52"/>
      <c r="K52" s="5" t="str">
        <f>IF(AND(ISNUMBER(K53),ISNUMBER(K54)), K53/K54, "")</f>
        <v/>
      </c>
      <c r="L52" s="52">
        <v>0.04</v>
      </c>
      <c r="M52" s="5">
        <f>IF(AND(ISNUMBER(M53),ISNUMBER(M54)), M53/M54, "")</f>
        <v>1</v>
      </c>
      <c r="N52" s="3"/>
      <c r="O52" s="5" t="str">
        <f>IF(AND(ISNUMBER(O53),ISNUMBER(O54)), O53/O54, "")</f>
        <v/>
      </c>
      <c r="P52" s="12"/>
      <c r="Q52" s="12"/>
      <c r="R52" s="12"/>
      <c r="S52" s="12"/>
      <c r="T52" s="12"/>
      <c r="U52" s="12"/>
      <c r="X52" s="25" t="s">
        <v>19</v>
      </c>
      <c r="Y52" s="25" t="s">
        <v>20</v>
      </c>
      <c r="Z52" s="25" t="s">
        <v>525</v>
      </c>
      <c r="AA52" s="25" t="s">
        <v>11</v>
      </c>
      <c r="AB52" s="25"/>
      <c r="AC52" s="14" t="str">
        <v>Lepele-Nkumpi</v>
      </c>
      <c r="AD52" s="14" t="str">
        <v>LIM355</v>
      </c>
      <c r="AU52" s="18" t="s">
        <v>4610</v>
      </c>
      <c r="AV52" s="18" t="s">
        <v>4554</v>
      </c>
      <c r="AW52" s="18" t="str">
        <f t="shared" si="13"/>
        <v>$A$238</v>
      </c>
      <c r="AX52" s="18" t="s">
        <v>23</v>
      </c>
      <c r="AY52" s="18"/>
      <c r="AZ52" s="18"/>
      <c r="BA52" s="18"/>
    </row>
    <row r="53" spans="1:53" s="40" customFormat="1" x14ac:dyDescent="0.3">
      <c r="A53" s="13"/>
      <c r="B53" s="13" t="s">
        <v>734</v>
      </c>
      <c r="C53" s="13" t="s">
        <v>735</v>
      </c>
      <c r="D53" s="13" t="s">
        <v>556</v>
      </c>
      <c r="E53" s="35"/>
      <c r="F53" s="35"/>
      <c r="G53" s="35"/>
      <c r="H53" s="35"/>
      <c r="I53" s="4"/>
      <c r="J53" s="35"/>
      <c r="K53" s="4"/>
      <c r="L53" s="35"/>
      <c r="M53" s="4">
        <v>4</v>
      </c>
      <c r="N53" s="35"/>
      <c r="O53" s="4"/>
      <c r="P53" s="35"/>
      <c r="Q53" s="35"/>
      <c r="R53" s="35"/>
      <c r="S53" s="12"/>
      <c r="T53" s="12"/>
      <c r="U53" s="12"/>
      <c r="X53" s="25" t="s">
        <v>436</v>
      </c>
      <c r="Y53" s="25" t="s">
        <v>437</v>
      </c>
      <c r="Z53" s="25" t="s">
        <v>525</v>
      </c>
      <c r="AA53" s="25" t="s">
        <v>16</v>
      </c>
      <c r="AB53" s="25"/>
      <c r="AC53" s="40" t="str">
        <v>Makhuduthamaga</v>
      </c>
      <c r="AD53" s="40" t="str">
        <v>LIM361</v>
      </c>
      <c r="AU53" s="18" t="s">
        <v>4611</v>
      </c>
      <c r="AV53" s="18" t="s">
        <v>4555</v>
      </c>
      <c r="AW53" s="18" t="str">
        <f t="shared" si="13"/>
        <v>$A$294</v>
      </c>
      <c r="AX53" s="18" t="s">
        <v>442</v>
      </c>
      <c r="AY53" s="18"/>
      <c r="AZ53" s="18"/>
      <c r="BA53" s="18"/>
    </row>
    <row r="54" spans="1:53" s="14" customFormat="1" x14ac:dyDescent="0.3">
      <c r="A54" s="13"/>
      <c r="B54" s="13" t="s">
        <v>740</v>
      </c>
      <c r="C54" s="13" t="s">
        <v>741</v>
      </c>
      <c r="D54" s="13" t="s">
        <v>556</v>
      </c>
      <c r="E54" s="35"/>
      <c r="F54" s="35"/>
      <c r="G54" s="35"/>
      <c r="H54" s="35"/>
      <c r="I54" s="4"/>
      <c r="J54" s="35"/>
      <c r="K54" s="4"/>
      <c r="L54" s="35"/>
      <c r="M54" s="4">
        <v>4</v>
      </c>
      <c r="N54" s="35"/>
      <c r="O54" s="4"/>
      <c r="P54" s="35"/>
      <c r="Q54" s="35"/>
      <c r="R54" s="35"/>
      <c r="S54" s="12"/>
      <c r="T54" s="12"/>
      <c r="U54" s="12"/>
      <c r="X54" s="25" t="s">
        <v>21</v>
      </c>
      <c r="Y54" s="25" t="s">
        <v>22</v>
      </c>
      <c r="Z54" s="25" t="s">
        <v>3758</v>
      </c>
      <c r="AA54" s="25" t="s">
        <v>23</v>
      </c>
      <c r="AB54" s="25"/>
      <c r="AC54" s="14" t="str">
        <v>Maruleng</v>
      </c>
      <c r="AD54" s="14" t="str">
        <v>LIM366</v>
      </c>
      <c r="AU54" s="18" t="s">
        <v>4613</v>
      </c>
      <c r="AV54" s="18" t="s">
        <v>4557</v>
      </c>
      <c r="AW54" s="18" t="str">
        <f t="shared" si="13"/>
        <v>$A$398</v>
      </c>
      <c r="AX54" s="18" t="s">
        <v>39</v>
      </c>
      <c r="AY54" s="18"/>
      <c r="AZ54" s="18"/>
      <c r="BA54" s="18"/>
    </row>
    <row r="55" spans="1:53" s="14" customFormat="1" x14ac:dyDescent="0.3">
      <c r="A55" s="11"/>
      <c r="B55" s="11" t="s">
        <v>1020</v>
      </c>
      <c r="C55" s="11" t="s">
        <v>4678</v>
      </c>
      <c r="D55" s="11" t="s">
        <v>556</v>
      </c>
      <c r="E55" s="3">
        <v>0</v>
      </c>
      <c r="F55" s="35"/>
      <c r="G55" s="3">
        <v>0</v>
      </c>
      <c r="H55" s="3"/>
      <c r="I55" s="5" t="str">
        <f t="shared" ref="I55" si="24">IF(AND(ISNUMBER(I56),ISNUMBER(I57)), I56/I57, "")</f>
        <v/>
      </c>
      <c r="J55" s="3"/>
      <c r="K55" s="5" t="str">
        <f t="shared" ref="K55" si="25">IF(AND(ISNUMBER(K56),ISNUMBER(K57)), K56/K57, "")</f>
        <v/>
      </c>
      <c r="L55" s="3">
        <v>0</v>
      </c>
      <c r="M55" s="5" t="str">
        <f t="shared" ref="M55" si="26">IF(AND(ISNUMBER(M56),ISNUMBER(M57)), M56/M57, "")</f>
        <v/>
      </c>
      <c r="N55" s="3"/>
      <c r="O55" s="5" t="str">
        <f t="shared" ref="O55" si="27">IF(AND(ISNUMBER(O56),ISNUMBER(O57)), O56/O57, "")</f>
        <v/>
      </c>
      <c r="P55" s="12"/>
      <c r="Q55" s="12"/>
      <c r="R55" s="12"/>
      <c r="S55" s="12"/>
      <c r="T55" s="12"/>
      <c r="U55" s="12"/>
      <c r="X55" s="25" t="s">
        <v>24</v>
      </c>
      <c r="Y55" s="25" t="s">
        <v>25</v>
      </c>
      <c r="Z55" s="25" t="s">
        <v>524</v>
      </c>
      <c r="AA55" s="25" t="s">
        <v>26</v>
      </c>
      <c r="AB55" s="25"/>
      <c r="AC55" s="14" t="str">
        <v>Modimolle-Mookgopong</v>
      </c>
      <c r="AD55" s="14" t="str">
        <v>LIM368</v>
      </c>
      <c r="AU55" s="18" t="s">
        <v>4614</v>
      </c>
      <c r="AV55" s="18" t="s">
        <v>4575</v>
      </c>
      <c r="AW55" s="18" t="str">
        <f t="shared" si="13"/>
        <v>$A$417</v>
      </c>
      <c r="AX55" s="18" t="s">
        <v>6</v>
      </c>
      <c r="AY55" s="18"/>
      <c r="AZ55" s="18"/>
      <c r="BA55" s="18"/>
    </row>
    <row r="56" spans="1:53" s="14" customFormat="1" x14ac:dyDescent="0.3">
      <c r="A56" s="13"/>
      <c r="B56" s="13" t="s">
        <v>1024</v>
      </c>
      <c r="C56" s="13" t="s">
        <v>4683</v>
      </c>
      <c r="D56" s="13" t="s">
        <v>556</v>
      </c>
      <c r="E56" s="35"/>
      <c r="F56" s="35"/>
      <c r="G56" s="35"/>
      <c r="H56" s="35"/>
      <c r="I56" s="4"/>
      <c r="J56" s="35"/>
      <c r="K56" s="4"/>
      <c r="L56" s="35"/>
      <c r="M56" s="4"/>
      <c r="N56" s="35"/>
      <c r="O56" s="4"/>
      <c r="P56" s="35"/>
      <c r="Q56" s="35"/>
      <c r="R56" s="35"/>
      <c r="S56" s="12"/>
      <c r="T56" s="12"/>
      <c r="U56" s="12"/>
      <c r="X56" s="25" t="s">
        <v>27</v>
      </c>
      <c r="Y56" s="25" t="s">
        <v>28</v>
      </c>
      <c r="Z56" s="25" t="s">
        <v>524</v>
      </c>
      <c r="AA56" s="25" t="s">
        <v>23</v>
      </c>
      <c r="AB56" s="25"/>
      <c r="AC56" s="14" t="str">
        <v>Molemole</v>
      </c>
      <c r="AD56" s="14" t="str">
        <v>LIM471</v>
      </c>
      <c r="AU56" s="18"/>
      <c r="AV56" s="18"/>
      <c r="AW56" s="18"/>
      <c r="AX56" s="18" t="s">
        <v>26</v>
      </c>
      <c r="AY56" s="18"/>
      <c r="AZ56" s="18"/>
      <c r="BA56" s="18"/>
    </row>
    <row r="57" spans="1:53" s="40" customFormat="1" x14ac:dyDescent="0.3">
      <c r="A57" s="13"/>
      <c r="B57" s="13" t="s">
        <v>1026</v>
      </c>
      <c r="C57" s="13" t="s">
        <v>1027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c r="AC57" s="40" t="str">
        <v>Musina</v>
      </c>
      <c r="AD57" s="40" t="str">
        <v>LIM472</v>
      </c>
    </row>
    <row r="58" spans="1:53" s="14" customFormat="1" x14ac:dyDescent="0.3">
      <c r="A58" s="11"/>
      <c r="B58" s="11" t="s">
        <v>1824</v>
      </c>
      <c r="C58" s="11" t="s">
        <v>1825</v>
      </c>
      <c r="D58" s="11" t="s">
        <v>556</v>
      </c>
      <c r="E58" s="3">
        <v>0</v>
      </c>
      <c r="F58" s="35"/>
      <c r="G58" s="3" t="s">
        <v>5006</v>
      </c>
      <c r="H58" s="3"/>
      <c r="I58" s="5" t="str">
        <f>IF(AND(ISNUMBER(I59),ISNUMBER(I60)), I59/I60, "")</f>
        <v/>
      </c>
      <c r="J58" s="3"/>
      <c r="K58" s="5" t="str">
        <f>IF(AND(ISNUMBER(K59),ISNUMBER(K60)), K59/K60, "")</f>
        <v/>
      </c>
      <c r="L58" s="3">
        <v>0</v>
      </c>
      <c r="M58" s="5" t="str">
        <f>IF(AND(ISNUMBER(M59),ISNUMBER(M60)), M59/M60, "")</f>
        <v/>
      </c>
      <c r="N58" s="3"/>
      <c r="O58" s="5" t="str">
        <f>IF(AND(ISNUMBER(O59),ISNUMBER(O60)), O59/O60, "")</f>
        <v/>
      </c>
      <c r="P58" s="12"/>
      <c r="Q58" s="12"/>
      <c r="R58" s="12"/>
      <c r="S58" s="12"/>
      <c r="T58" s="12"/>
      <c r="U58" s="12"/>
      <c r="X58" s="25" t="s">
        <v>31</v>
      </c>
      <c r="Y58" s="25" t="s">
        <v>32</v>
      </c>
      <c r="Z58" s="25" t="s">
        <v>524</v>
      </c>
      <c r="AA58" s="25" t="s">
        <v>11</v>
      </c>
      <c r="AB58" s="25"/>
      <c r="AC58" s="14" t="str">
        <v>Thabazimbi</v>
      </c>
      <c r="AD58" s="14" t="str">
        <v>LIM473</v>
      </c>
    </row>
    <row r="59" spans="1:53" s="14" customFormat="1" x14ac:dyDescent="0.3">
      <c r="A59" s="13"/>
      <c r="B59" s="13" t="s">
        <v>1832</v>
      </c>
      <c r="C59" s="13" t="s">
        <v>1833</v>
      </c>
      <c r="D59" s="13" t="s">
        <v>556</v>
      </c>
      <c r="E59" s="35"/>
      <c r="F59" s="35"/>
      <c r="G59" s="35"/>
      <c r="H59" s="35"/>
      <c r="I59" s="4"/>
      <c r="J59" s="35"/>
      <c r="K59" s="4"/>
      <c r="L59" s="35"/>
      <c r="M59" s="4"/>
      <c r="N59" s="35"/>
      <c r="O59" s="4"/>
      <c r="P59" s="35"/>
      <c r="Q59" s="35"/>
      <c r="R59" s="35"/>
      <c r="S59" s="12"/>
      <c r="T59" s="12"/>
      <c r="U59" s="12"/>
      <c r="X59" s="25" t="s">
        <v>33</v>
      </c>
      <c r="Y59" s="25" t="s">
        <v>34</v>
      </c>
      <c r="Z59" s="25" t="s">
        <v>524</v>
      </c>
      <c r="AA59" s="25" t="s">
        <v>26</v>
      </c>
      <c r="AB59" s="25"/>
    </row>
    <row r="60" spans="1:53" s="14" customFormat="1" x14ac:dyDescent="0.3">
      <c r="A60" s="13"/>
      <c r="B60" s="13" t="s">
        <v>1837</v>
      </c>
      <c r="C60" s="13" t="s">
        <v>1838</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3" s="40" customFormat="1" x14ac:dyDescent="0.3">
      <c r="A61" s="11"/>
      <c r="B61" s="11" t="s">
        <v>1841</v>
      </c>
      <c r="C61" s="11" t="s">
        <v>1842</v>
      </c>
      <c r="D61" s="11" t="s">
        <v>556</v>
      </c>
      <c r="E61" s="53" t="s">
        <v>5007</v>
      </c>
      <c r="F61" s="35"/>
      <c r="G61" s="3" t="s">
        <v>5008</v>
      </c>
      <c r="H61" s="3"/>
      <c r="I61" s="5" t="str">
        <f>IF(AND(ISNUMBER(I62),ISNUMBER(I63)), I62+I63, "")</f>
        <v/>
      </c>
      <c r="J61" s="3"/>
      <c r="K61" s="5" t="str">
        <f>IF(AND(ISNUMBER(K62),ISNUMBER(K63)), K62+K63, "")</f>
        <v/>
      </c>
      <c r="L61" s="3" t="s">
        <v>5012</v>
      </c>
      <c r="M61" s="5">
        <f>IF(AND(ISNUMBER(M62),ISNUMBER(M63)), M62+M63, "")</f>
        <v>1158.2</v>
      </c>
      <c r="N61" s="3"/>
      <c r="O61" s="5" t="str">
        <f>IF(AND(ISNUMBER(O62),ISNUMBER(O63)), O62+O63, "")</f>
        <v/>
      </c>
      <c r="P61" s="12"/>
      <c r="Q61" s="12"/>
      <c r="R61" s="12"/>
      <c r="S61" s="12"/>
      <c r="T61" s="12"/>
      <c r="U61" s="12"/>
      <c r="X61" s="25" t="s">
        <v>35</v>
      </c>
      <c r="Y61" s="25" t="s">
        <v>36</v>
      </c>
      <c r="Z61" s="25" t="s">
        <v>524</v>
      </c>
      <c r="AA61" s="25" t="s">
        <v>16</v>
      </c>
      <c r="AB61" s="25"/>
    </row>
    <row r="62" spans="1:53" s="14" customFormat="1" x14ac:dyDescent="0.3">
      <c r="A62" s="13"/>
      <c r="B62" s="13" t="s">
        <v>1850</v>
      </c>
      <c r="C62" s="13" t="s">
        <v>1851</v>
      </c>
      <c r="D62" s="13" t="s">
        <v>556</v>
      </c>
      <c r="E62" s="35"/>
      <c r="F62" s="35"/>
      <c r="G62" s="35"/>
      <c r="H62" s="35"/>
      <c r="I62" s="4"/>
      <c r="J62" s="35"/>
      <c r="K62" s="4"/>
      <c r="L62" s="35"/>
      <c r="M62" s="4">
        <v>196</v>
      </c>
      <c r="N62" s="35"/>
      <c r="O62" s="4"/>
      <c r="P62" s="35"/>
      <c r="Q62" s="35"/>
      <c r="R62" s="35"/>
      <c r="S62" s="12"/>
      <c r="T62" s="12"/>
      <c r="U62" s="12"/>
      <c r="X62" s="25" t="s">
        <v>37</v>
      </c>
      <c r="Y62" s="25" t="s">
        <v>38</v>
      </c>
      <c r="Z62" s="25" t="s">
        <v>525</v>
      </c>
      <c r="AA62" s="25" t="s">
        <v>39</v>
      </c>
      <c r="AB62" s="25"/>
    </row>
    <row r="63" spans="1:53" s="14" customFormat="1" x14ac:dyDescent="0.3">
      <c r="A63" s="13"/>
      <c r="B63" s="13" t="s">
        <v>1854</v>
      </c>
      <c r="C63" s="13" t="s">
        <v>1855</v>
      </c>
      <c r="D63" s="13" t="s">
        <v>556</v>
      </c>
      <c r="E63" s="35"/>
      <c r="F63" s="35"/>
      <c r="G63" s="35"/>
      <c r="H63" s="35"/>
      <c r="I63" s="4"/>
      <c r="J63" s="35"/>
      <c r="K63" s="4"/>
      <c r="L63" s="35"/>
      <c r="M63" s="4">
        <v>962.2</v>
      </c>
      <c r="N63" s="35"/>
      <c r="O63" s="4"/>
      <c r="P63" s="35"/>
      <c r="Q63" s="35"/>
      <c r="R63" s="35"/>
      <c r="S63" s="12"/>
      <c r="T63" s="12"/>
      <c r="U63" s="12"/>
      <c r="X63" s="25" t="s">
        <v>40</v>
      </c>
      <c r="Y63" s="25" t="s">
        <v>41</v>
      </c>
      <c r="Z63" s="25" t="s">
        <v>524</v>
      </c>
      <c r="AA63" s="25" t="s">
        <v>26</v>
      </c>
      <c r="AB63" s="25"/>
    </row>
    <row r="64" spans="1:53" s="14" customFormat="1" x14ac:dyDescent="0.3">
      <c r="A64" s="11"/>
      <c r="B64" s="11" t="s">
        <v>1876</v>
      </c>
      <c r="C64" s="11" t="s">
        <v>4483</v>
      </c>
      <c r="D64" s="11" t="s">
        <v>556</v>
      </c>
      <c r="E64" s="52">
        <v>1</v>
      </c>
      <c r="F64" s="35"/>
      <c r="G64" s="52">
        <v>1</v>
      </c>
      <c r="H64" s="52"/>
      <c r="I64" s="5" t="str">
        <f>IF(AND(ISNUMBER(I65),ISNUMBER(I66)), I65/I66, "")</f>
        <v/>
      </c>
      <c r="J64" s="52"/>
      <c r="K64" s="5" t="str">
        <f>IF(AND(ISNUMBER(K65),ISNUMBER(K66)), K65/K66, "")</f>
        <v/>
      </c>
      <c r="L64" s="52">
        <v>1</v>
      </c>
      <c r="M64" s="5" t="str">
        <f>IF(AND(ISNUMBER(M65),ISNUMBER(M66)), M65/M66, "")</f>
        <v/>
      </c>
      <c r="N64" s="3"/>
      <c r="O64" s="5" t="str">
        <f>IF(AND(ISNUMBER(O65),ISNUMBER(O66)), O65/O66, "")</f>
        <v/>
      </c>
      <c r="P64" s="12"/>
      <c r="Q64" s="12"/>
      <c r="R64" s="12"/>
      <c r="S64" s="12"/>
      <c r="T64" s="12"/>
      <c r="U64" s="12"/>
      <c r="X64" s="25" t="s">
        <v>42</v>
      </c>
      <c r="Y64" s="25" t="s">
        <v>43</v>
      </c>
      <c r="Z64" s="25" t="s">
        <v>526</v>
      </c>
      <c r="AA64" s="25" t="s">
        <v>16</v>
      </c>
      <c r="AB64" s="25"/>
    </row>
    <row r="65" spans="1:28" s="40" customFormat="1" x14ac:dyDescent="0.3">
      <c r="A65" s="13"/>
      <c r="B65" s="13" t="s">
        <v>1881</v>
      </c>
      <c r="C65" s="13" t="s">
        <v>4484</v>
      </c>
      <c r="D65" s="13" t="s">
        <v>556</v>
      </c>
      <c r="E65" s="35"/>
      <c r="F65" s="35"/>
      <c r="G65" s="35"/>
      <c r="H65" s="35"/>
      <c r="I65" s="4"/>
      <c r="J65" s="35"/>
      <c r="K65" s="4"/>
      <c r="L65" s="35"/>
      <c r="M65" s="4"/>
      <c r="N65" s="35"/>
      <c r="O65" s="4"/>
      <c r="P65" s="35"/>
      <c r="Q65" s="35"/>
      <c r="R65" s="35"/>
      <c r="S65" s="12"/>
      <c r="T65" s="12"/>
      <c r="U65" s="12"/>
      <c r="X65" s="25" t="s">
        <v>440</v>
      </c>
      <c r="Y65" s="25" t="s">
        <v>441</v>
      </c>
      <c r="Z65" s="25" t="s">
        <v>3758</v>
      </c>
      <c r="AA65" s="25" t="s">
        <v>442</v>
      </c>
      <c r="AB65" s="25"/>
    </row>
    <row r="66" spans="1:28" s="14" customFormat="1" x14ac:dyDescent="0.3">
      <c r="A66" s="13"/>
      <c r="B66" s="13" t="s">
        <v>1885</v>
      </c>
      <c r="C66" s="13" t="s">
        <v>1886</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3">
      <c r="A67" s="11"/>
      <c r="B67" s="11" t="s">
        <v>1940</v>
      </c>
      <c r="C67" s="11" t="s">
        <v>1941</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25" t="s">
        <v>46</v>
      </c>
      <c r="Y67" s="25" t="s">
        <v>47</v>
      </c>
      <c r="Z67" s="25" t="s">
        <v>525</v>
      </c>
      <c r="AA67" s="25" t="s">
        <v>26</v>
      </c>
      <c r="AB67" s="25"/>
    </row>
    <row r="68" spans="1:28" s="14" customFormat="1" x14ac:dyDescent="0.3">
      <c r="A68" s="13"/>
      <c r="B68" s="13" t="s">
        <v>1946</v>
      </c>
      <c r="C68" s="13" t="s">
        <v>1947</v>
      </c>
      <c r="D68" s="13" t="s">
        <v>556</v>
      </c>
      <c r="E68" s="35"/>
      <c r="F68" s="35"/>
      <c r="G68" s="35"/>
      <c r="H68" s="35"/>
      <c r="I68" s="4"/>
      <c r="J68" s="35"/>
      <c r="K68" s="4"/>
      <c r="L68" s="35"/>
      <c r="M68" s="4"/>
      <c r="N68" s="35"/>
      <c r="O68" s="4"/>
      <c r="P68" s="35"/>
      <c r="Q68" s="35"/>
      <c r="R68" s="35"/>
      <c r="S68" s="12"/>
      <c r="T68" s="12"/>
      <c r="U68" s="12"/>
      <c r="X68" s="25" t="s">
        <v>443</v>
      </c>
      <c r="Y68" s="25" t="s">
        <v>444</v>
      </c>
      <c r="Z68" s="25" t="s">
        <v>525</v>
      </c>
      <c r="AA68" s="25" t="s">
        <v>23</v>
      </c>
      <c r="AB68" s="25"/>
    </row>
    <row r="69" spans="1:28" s="40" customFormat="1" x14ac:dyDescent="0.3">
      <c r="A69" s="13"/>
      <c r="B69" s="13" t="s">
        <v>1950</v>
      </c>
      <c r="C69" s="13" t="s">
        <v>1951</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3">
      <c r="A70" s="11"/>
      <c r="B70" s="11" t="s">
        <v>1972</v>
      </c>
      <c r="C70" s="11" t="s">
        <v>1973</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25" t="s">
        <v>50</v>
      </c>
      <c r="Y70" s="25" t="s">
        <v>51</v>
      </c>
      <c r="Z70" s="25" t="s">
        <v>525</v>
      </c>
      <c r="AA70" s="25" t="s">
        <v>26</v>
      </c>
      <c r="AB70" s="25"/>
    </row>
    <row r="71" spans="1:28" s="14" customFormat="1" x14ac:dyDescent="0.3">
      <c r="A71" s="13"/>
      <c r="B71" s="13" t="s">
        <v>1978</v>
      </c>
      <c r="C71" s="13" t="s">
        <v>1979</v>
      </c>
      <c r="D71" s="13" t="s">
        <v>556</v>
      </c>
      <c r="E71" s="35"/>
      <c r="F71" s="35"/>
      <c r="G71" s="35"/>
      <c r="H71" s="35"/>
      <c r="I71" s="4"/>
      <c r="J71" s="35"/>
      <c r="K71" s="4"/>
      <c r="L71" s="35"/>
      <c r="M71" s="4"/>
      <c r="N71" s="35"/>
      <c r="O71" s="4"/>
      <c r="P71" s="35"/>
      <c r="Q71" s="35"/>
      <c r="R71" s="35"/>
      <c r="S71" s="12"/>
      <c r="T71" s="12"/>
      <c r="U71" s="12"/>
      <c r="X71" s="25" t="s">
        <v>445</v>
      </c>
      <c r="Y71" s="25" t="s">
        <v>446</v>
      </c>
      <c r="Z71" s="25" t="s">
        <v>524</v>
      </c>
      <c r="AA71" s="25" t="s">
        <v>442</v>
      </c>
      <c r="AB71" s="25"/>
    </row>
    <row r="72" spans="1:28" s="14" customFormat="1" x14ac:dyDescent="0.3">
      <c r="A72" s="13"/>
      <c r="B72" s="13" t="s">
        <v>1981</v>
      </c>
      <c r="C72" s="13" t="s">
        <v>1982</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3">
      <c r="A73" s="11"/>
      <c r="B73" s="11" t="s">
        <v>2004</v>
      </c>
      <c r="C73" s="11" t="s">
        <v>2005</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25" t="s">
        <v>447</v>
      </c>
      <c r="Y73" s="25" t="s">
        <v>448</v>
      </c>
      <c r="Z73" s="25" t="s">
        <v>526</v>
      </c>
      <c r="AA73" s="25" t="s">
        <v>26</v>
      </c>
      <c r="AB73" s="25"/>
    </row>
    <row r="74" spans="1:28" s="14" customFormat="1" x14ac:dyDescent="0.3">
      <c r="A74" s="13"/>
      <c r="B74" s="13" t="s">
        <v>2013</v>
      </c>
      <c r="C74" s="13" t="s">
        <v>2014</v>
      </c>
      <c r="D74" s="13" t="s">
        <v>556</v>
      </c>
      <c r="E74" s="35"/>
      <c r="F74" s="35"/>
      <c r="G74" s="35"/>
      <c r="H74" s="35"/>
      <c r="I74" s="4"/>
      <c r="J74" s="35"/>
      <c r="K74" s="4"/>
      <c r="L74" s="35"/>
      <c r="M74" s="4"/>
      <c r="N74" s="35"/>
      <c r="O74" s="4"/>
      <c r="P74" s="35"/>
      <c r="Q74" s="35"/>
      <c r="R74" s="35"/>
      <c r="S74" s="12"/>
      <c r="T74" s="12"/>
      <c r="U74" s="12"/>
      <c r="X74" s="25" t="s">
        <v>449</v>
      </c>
      <c r="Y74" s="25" t="s">
        <v>450</v>
      </c>
      <c r="Z74" s="25" t="s">
        <v>526</v>
      </c>
      <c r="AA74" s="25" t="s">
        <v>89</v>
      </c>
      <c r="AB74" s="25"/>
    </row>
    <row r="75" spans="1:28" s="14" customFormat="1" x14ac:dyDescent="0.3">
      <c r="A75" s="13"/>
      <c r="B75" s="13" t="s">
        <v>2018</v>
      </c>
      <c r="C75" s="13" t="s">
        <v>2019</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x14ac:dyDescent="0.3">
      <c r="A76" s="11"/>
      <c r="B76" s="11" t="s">
        <v>2040</v>
      </c>
      <c r="C76" s="11" t="s">
        <v>2041</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25" t="s">
        <v>54</v>
      </c>
      <c r="Y76" s="25" t="s">
        <v>55</v>
      </c>
      <c r="Z76" s="25" t="s">
        <v>3758</v>
      </c>
      <c r="AA76" s="25" t="s">
        <v>39</v>
      </c>
      <c r="AB76" s="25"/>
    </row>
    <row r="77" spans="1:28" s="40" customFormat="1" x14ac:dyDescent="0.3">
      <c r="A77" s="13"/>
      <c r="B77" s="13" t="s">
        <v>2046</v>
      </c>
      <c r="C77" s="13" t="s">
        <v>2047</v>
      </c>
      <c r="D77" s="13" t="s">
        <v>556</v>
      </c>
      <c r="E77" s="35"/>
      <c r="F77" s="35"/>
      <c r="G77" s="35"/>
      <c r="H77" s="35"/>
      <c r="I77" s="4"/>
      <c r="J77" s="35"/>
      <c r="K77" s="4"/>
      <c r="L77" s="35"/>
      <c r="M77" s="4"/>
      <c r="N77" s="35"/>
      <c r="O77" s="4"/>
      <c r="P77" s="35"/>
      <c r="Q77" s="35"/>
      <c r="R77" s="35"/>
      <c r="S77" s="12"/>
      <c r="T77" s="12"/>
      <c r="U77" s="12"/>
      <c r="X77" s="25" t="s">
        <v>453</v>
      </c>
      <c r="Y77" s="25" t="s">
        <v>454</v>
      </c>
      <c r="Z77" s="25" t="s">
        <v>3758</v>
      </c>
      <c r="AA77" s="25" t="s">
        <v>442</v>
      </c>
      <c r="AB77" s="25"/>
    </row>
    <row r="78" spans="1:28" s="14" customFormat="1" x14ac:dyDescent="0.3">
      <c r="A78" s="13"/>
      <c r="B78" s="13" t="s">
        <v>2051</v>
      </c>
      <c r="C78" s="13" t="s">
        <v>2052</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3">
      <c r="A79" s="11"/>
      <c r="B79" s="11" t="s">
        <v>2356</v>
      </c>
      <c r="C79" s="11" t="s">
        <v>2357</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25" t="s">
        <v>457</v>
      </c>
      <c r="Y79" s="25" t="s">
        <v>458</v>
      </c>
      <c r="Z79" s="25" t="s">
        <v>524</v>
      </c>
      <c r="AA79" s="25" t="s">
        <v>23</v>
      </c>
      <c r="AB79" s="25"/>
    </row>
    <row r="80" spans="1:28" s="14" customFormat="1" x14ac:dyDescent="0.3">
      <c r="A80" s="13"/>
      <c r="B80" s="13" t="s">
        <v>2365</v>
      </c>
      <c r="C80" s="13" t="s">
        <v>2366</v>
      </c>
      <c r="D80" s="13" t="s">
        <v>556</v>
      </c>
      <c r="E80" s="35"/>
      <c r="F80" s="35"/>
      <c r="G80" s="35"/>
      <c r="H80" s="35"/>
      <c r="I80" s="4"/>
      <c r="J80" s="35"/>
      <c r="K80" s="4"/>
      <c r="L80" s="35"/>
      <c r="M80" s="4"/>
      <c r="N80" s="35"/>
      <c r="O80" s="4"/>
      <c r="P80" s="35"/>
      <c r="Q80" s="35"/>
      <c r="R80" s="35"/>
      <c r="S80" s="12"/>
      <c r="T80" s="12"/>
      <c r="U80" s="12"/>
      <c r="X80" s="25" t="s">
        <v>56</v>
      </c>
      <c r="Y80" s="25" t="s">
        <v>57</v>
      </c>
      <c r="Z80" s="25" t="s">
        <v>524</v>
      </c>
      <c r="AA80" s="25" t="s">
        <v>11</v>
      </c>
      <c r="AB80" s="25"/>
    </row>
    <row r="81" spans="1:28" s="40" customFormat="1" x14ac:dyDescent="0.3">
      <c r="A81" s="13"/>
      <c r="B81" s="13" t="s">
        <v>2369</v>
      </c>
      <c r="C81" s="13" t="s">
        <v>2370</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ht="28.8" x14ac:dyDescent="0.3">
      <c r="A82" s="11"/>
      <c r="B82" s="11" t="s">
        <v>2401</v>
      </c>
      <c r="C82" s="11" t="s">
        <v>2402</v>
      </c>
      <c r="D82" s="11" t="s">
        <v>556</v>
      </c>
      <c r="E82" s="3">
        <v>302145404</v>
      </c>
      <c r="F82" s="35"/>
      <c r="G82" s="3">
        <v>2071290</v>
      </c>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25" t="s">
        <v>60</v>
      </c>
      <c r="Y82" s="25" t="s">
        <v>61</v>
      </c>
      <c r="Z82" s="25" t="s">
        <v>524</v>
      </c>
      <c r="AA82" s="25" t="s">
        <v>62</v>
      </c>
      <c r="AB82" s="25"/>
    </row>
    <row r="83" spans="1:28" s="14" customFormat="1" x14ac:dyDescent="0.3">
      <c r="A83" s="13"/>
      <c r="B83" s="13" t="s">
        <v>2410</v>
      </c>
      <c r="C83" s="13" t="s">
        <v>2411</v>
      </c>
      <c r="D83" s="13" t="s">
        <v>556</v>
      </c>
      <c r="E83" s="35"/>
      <c r="F83" s="35"/>
      <c r="G83" s="35"/>
      <c r="H83" s="35"/>
      <c r="I83" s="4"/>
      <c r="J83" s="35"/>
      <c r="K83" s="4"/>
      <c r="L83" s="35"/>
      <c r="M83" s="4"/>
      <c r="N83" s="35"/>
      <c r="O83" s="4"/>
      <c r="P83" s="35"/>
      <c r="Q83" s="35"/>
      <c r="R83" s="35"/>
      <c r="S83" s="12"/>
      <c r="T83" s="12"/>
      <c r="U83" s="12"/>
      <c r="X83" s="25" t="s">
        <v>63</v>
      </c>
      <c r="Y83" s="25" t="s">
        <v>64</v>
      </c>
      <c r="Z83" s="25" t="s">
        <v>524</v>
      </c>
      <c r="AA83" s="25" t="s">
        <v>6</v>
      </c>
      <c r="AB83" s="25"/>
    </row>
    <row r="84" spans="1:28" s="14" customFormat="1" x14ac:dyDescent="0.3">
      <c r="A84" s="13"/>
      <c r="B84" s="13" t="s">
        <v>2415</v>
      </c>
      <c r="C84" s="13" t="s">
        <v>2416</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ht="28.8" x14ac:dyDescent="0.3">
      <c r="A85" s="11"/>
      <c r="B85" s="11" t="s">
        <v>2436</v>
      </c>
      <c r="C85" s="11" t="s">
        <v>2437</v>
      </c>
      <c r="D85" s="11" t="s">
        <v>556</v>
      </c>
      <c r="E85" s="3">
        <v>1757</v>
      </c>
      <c r="F85" s="35"/>
      <c r="G85" s="3">
        <v>1221</v>
      </c>
      <c r="H85" s="3"/>
      <c r="I85" s="5" t="str">
        <f>IF(AND(ISNUMBER(I86),ISNUMBER(I87)), I86+I87, "")</f>
        <v/>
      </c>
      <c r="J85" s="3"/>
      <c r="K85" s="5" t="str">
        <f>IF(AND(ISNUMBER(K86),ISNUMBER(K87)), K86+K87, "")</f>
        <v/>
      </c>
      <c r="L85" s="3">
        <v>1221</v>
      </c>
      <c r="M85" s="5">
        <f>IF(AND(ISNUMBER(M86),ISNUMBER(M87)), M86+M87, "")</f>
        <v>1272</v>
      </c>
      <c r="N85" s="3"/>
      <c r="O85" s="5" t="str">
        <f>IF(AND(ISNUMBER(O86),ISNUMBER(O87)), O86+O87, "")</f>
        <v/>
      </c>
      <c r="P85" s="12"/>
      <c r="Q85" s="12"/>
      <c r="R85" s="12"/>
      <c r="S85" s="12"/>
      <c r="T85" s="12"/>
      <c r="U85" s="12"/>
      <c r="X85" s="25" t="s">
        <v>65</v>
      </c>
      <c r="Y85" s="25" t="s">
        <v>66</v>
      </c>
      <c r="Z85" s="25" t="s">
        <v>524</v>
      </c>
      <c r="AA85" s="25" t="s">
        <v>39</v>
      </c>
      <c r="AB85" s="25"/>
    </row>
    <row r="86" spans="1:28" s="14" customFormat="1" ht="28.8" x14ac:dyDescent="0.3">
      <c r="A86" s="13"/>
      <c r="B86" s="13" t="s">
        <v>2445</v>
      </c>
      <c r="C86" s="13" t="s">
        <v>2446</v>
      </c>
      <c r="D86" s="13" t="s">
        <v>556</v>
      </c>
      <c r="E86" s="35"/>
      <c r="F86" s="35"/>
      <c r="G86" s="35"/>
      <c r="H86" s="35"/>
      <c r="I86" s="4"/>
      <c r="J86" s="35"/>
      <c r="K86" s="4"/>
      <c r="L86" s="35"/>
      <c r="M86" s="4">
        <v>113</v>
      </c>
      <c r="N86" s="35"/>
      <c r="O86" s="4"/>
      <c r="P86" s="35"/>
      <c r="Q86" s="35"/>
      <c r="R86" s="35"/>
      <c r="S86" s="12"/>
      <c r="T86" s="12"/>
      <c r="U86" s="12"/>
      <c r="X86" s="25" t="s">
        <v>67</v>
      </c>
      <c r="Y86" s="25" t="s">
        <v>68</v>
      </c>
      <c r="Z86" s="25" t="s">
        <v>524</v>
      </c>
      <c r="AA86" s="25" t="s">
        <v>16</v>
      </c>
      <c r="AB86" s="25"/>
    </row>
    <row r="87" spans="1:28" s="14" customFormat="1" ht="28.8" x14ac:dyDescent="0.3">
      <c r="A87" s="13"/>
      <c r="B87" s="13" t="s">
        <v>2450</v>
      </c>
      <c r="C87" s="13" t="s">
        <v>2451</v>
      </c>
      <c r="D87" s="13" t="s">
        <v>556</v>
      </c>
      <c r="E87" s="35"/>
      <c r="F87" s="35"/>
      <c r="G87" s="35"/>
      <c r="H87" s="35"/>
      <c r="I87" s="4"/>
      <c r="J87" s="35"/>
      <c r="K87" s="4"/>
      <c r="L87" s="35"/>
      <c r="M87" s="4">
        <v>1159</v>
      </c>
      <c r="N87" s="35"/>
      <c r="O87" s="4"/>
      <c r="P87" s="35"/>
      <c r="Q87" s="35"/>
      <c r="R87" s="35"/>
      <c r="S87" s="12"/>
      <c r="T87" s="12"/>
      <c r="U87" s="12"/>
      <c r="X87" s="25" t="s">
        <v>461</v>
      </c>
      <c r="Y87" s="25" t="s">
        <v>462</v>
      </c>
      <c r="Z87" s="25" t="s">
        <v>524</v>
      </c>
      <c r="AA87" s="25" t="s">
        <v>442</v>
      </c>
      <c r="AB87" s="25"/>
    </row>
    <row r="88" spans="1:28" s="29" customFormat="1" x14ac:dyDescent="0.3">
      <c r="A88" s="11"/>
      <c r="B88" s="11" t="s">
        <v>2535</v>
      </c>
      <c r="C88" s="11" t="s">
        <v>2536</v>
      </c>
      <c r="D88" s="11" t="s">
        <v>556</v>
      </c>
      <c r="E88" s="3">
        <v>376417456</v>
      </c>
      <c r="F88" s="35"/>
      <c r="G88" s="3">
        <v>2071290</v>
      </c>
      <c r="H88" s="3"/>
      <c r="I88" s="5" t="str">
        <f>IF(AND(ISNUMBER(I89),ISNUMBER(I90)), I89/I90, "")</f>
        <v/>
      </c>
      <c r="J88" s="3"/>
      <c r="K88" s="5" t="str">
        <f>IF(AND(ISNUMBER(K89),ISNUMBER(K90)), K89/K90, "")</f>
        <v/>
      </c>
      <c r="L88" s="3">
        <v>2071290</v>
      </c>
      <c r="M88" s="5">
        <f>IF(AND(ISNUMBER(M89),ISNUMBER(M90)), M89/M90, "")</f>
        <v>6.6735867882183521E-3</v>
      </c>
      <c r="N88" s="3"/>
      <c r="O88" s="5" t="str">
        <f>IF(AND(ISNUMBER(O89),ISNUMBER(O90)), O89/O90, "")</f>
        <v/>
      </c>
      <c r="P88" s="12"/>
      <c r="Q88" s="12"/>
      <c r="R88" s="12"/>
      <c r="S88" s="12"/>
      <c r="T88" s="12"/>
      <c r="U88" s="12"/>
      <c r="X88" s="25" t="s">
        <v>69</v>
      </c>
      <c r="Y88" s="25" t="s">
        <v>70</v>
      </c>
      <c r="Z88" s="25" t="s">
        <v>525</v>
      </c>
      <c r="AA88" s="25" t="s">
        <v>39</v>
      </c>
      <c r="AB88" s="25"/>
    </row>
    <row r="89" spans="1:28" s="14" customFormat="1" x14ac:dyDescent="0.3">
      <c r="A89" s="13"/>
      <c r="B89" s="13" t="s">
        <v>2544</v>
      </c>
      <c r="C89" s="13" t="s">
        <v>2545</v>
      </c>
      <c r="D89" s="13" t="s">
        <v>556</v>
      </c>
      <c r="E89" s="35"/>
      <c r="F89" s="35"/>
      <c r="G89" s="35"/>
      <c r="H89" s="35"/>
      <c r="I89" s="4"/>
      <c r="J89" s="35"/>
      <c r="K89" s="4"/>
      <c r="L89" s="35"/>
      <c r="M89" s="4">
        <v>2654152</v>
      </c>
      <c r="N89" s="35"/>
      <c r="O89" s="4"/>
      <c r="P89" s="35"/>
      <c r="Q89" s="35"/>
      <c r="R89" s="35"/>
      <c r="S89" s="12"/>
      <c r="T89" s="12"/>
      <c r="U89" s="12"/>
      <c r="X89" s="25" t="s">
        <v>71</v>
      </c>
      <c r="Y89" s="25" t="s">
        <v>72</v>
      </c>
      <c r="Z89" s="25" t="s">
        <v>524</v>
      </c>
      <c r="AA89" s="25" t="s">
        <v>11</v>
      </c>
      <c r="AB89" s="25"/>
    </row>
    <row r="90" spans="1:28" s="14" customFormat="1" x14ac:dyDescent="0.3">
      <c r="A90" s="13"/>
      <c r="B90" s="13" t="s">
        <v>2549</v>
      </c>
      <c r="C90" s="13" t="s">
        <v>2550</v>
      </c>
      <c r="D90" s="13" t="s">
        <v>556</v>
      </c>
      <c r="E90" s="35"/>
      <c r="F90" s="35"/>
      <c r="G90" s="35"/>
      <c r="H90" s="35"/>
      <c r="I90" s="4"/>
      <c r="J90" s="35"/>
      <c r="K90" s="4"/>
      <c r="L90" s="35"/>
      <c r="M90" s="4">
        <v>397709969.80000001</v>
      </c>
      <c r="N90" s="35"/>
      <c r="O90" s="4"/>
      <c r="P90" s="35"/>
      <c r="Q90" s="35"/>
      <c r="R90" s="35"/>
      <c r="S90" s="12"/>
      <c r="T90" s="12"/>
      <c r="U90" s="12"/>
      <c r="X90" s="25" t="s">
        <v>463</v>
      </c>
      <c r="Y90" s="25" t="s">
        <v>464</v>
      </c>
      <c r="Z90" s="25" t="s">
        <v>524</v>
      </c>
      <c r="AA90" s="25" t="s">
        <v>442</v>
      </c>
      <c r="AB90" s="25"/>
    </row>
    <row r="91" spans="1:28" s="14" customFormat="1" x14ac:dyDescent="0.3">
      <c r="A91" s="11"/>
      <c r="B91" s="11" t="s">
        <v>2624</v>
      </c>
      <c r="C91" s="11" t="s">
        <v>4485</v>
      </c>
      <c r="D91" s="11" t="s">
        <v>556</v>
      </c>
      <c r="E91" s="3">
        <v>60</v>
      </c>
      <c r="F91" s="35"/>
      <c r="G91" s="3">
        <v>60</v>
      </c>
      <c r="H91" s="3"/>
      <c r="I91" s="5" t="str">
        <f t="shared" ref="I91" si="28">IF(AND(ISNUMBER(I92),ISNUMBER(I93)), I92/I93, "")</f>
        <v/>
      </c>
      <c r="J91" s="3"/>
      <c r="K91" s="5" t="str">
        <f t="shared" ref="K91" si="29">IF(AND(ISNUMBER(K92),ISNUMBER(K93)), K92/K93, "")</f>
        <v/>
      </c>
      <c r="L91" s="3">
        <v>1.25</v>
      </c>
      <c r="M91" s="5">
        <f t="shared" ref="M91" si="30">IF(AND(ISNUMBER(M92),ISNUMBER(M93)), M92/M93, "")</f>
        <v>1.25</v>
      </c>
      <c r="N91" s="3"/>
      <c r="O91" s="5" t="str">
        <f t="shared" ref="O91" si="31">IF(AND(ISNUMBER(O92),ISNUMBER(O93)), O92/O93, "")</f>
        <v/>
      </c>
      <c r="P91" s="12"/>
      <c r="Q91" s="12"/>
      <c r="R91" s="12"/>
      <c r="S91" s="12"/>
      <c r="T91" s="12"/>
      <c r="U91" s="12"/>
      <c r="X91" s="25" t="s">
        <v>73</v>
      </c>
      <c r="Y91" s="25" t="s">
        <v>74</v>
      </c>
      <c r="Z91" s="25" t="s">
        <v>525</v>
      </c>
      <c r="AA91" s="25" t="s">
        <v>39</v>
      </c>
      <c r="AB91" s="25"/>
    </row>
    <row r="92" spans="1:28" s="14" customFormat="1" x14ac:dyDescent="0.3">
      <c r="A92" s="13"/>
      <c r="B92" s="13" t="s">
        <v>2629</v>
      </c>
      <c r="C92" s="13" t="s">
        <v>4486</v>
      </c>
      <c r="D92" s="13" t="s">
        <v>556</v>
      </c>
      <c r="E92" s="35"/>
      <c r="F92" s="35"/>
      <c r="G92" s="35"/>
      <c r="H92" s="35"/>
      <c r="I92" s="4"/>
      <c r="J92" s="35"/>
      <c r="K92" s="4"/>
      <c r="L92" s="35"/>
      <c r="M92" s="4">
        <v>5</v>
      </c>
      <c r="N92" s="35"/>
      <c r="O92" s="4"/>
      <c r="P92" s="35"/>
      <c r="Q92" s="35"/>
      <c r="R92" s="35"/>
      <c r="S92" s="12"/>
      <c r="T92" s="12"/>
      <c r="U92" s="12"/>
      <c r="X92" s="25" t="s">
        <v>75</v>
      </c>
      <c r="Y92" s="25" t="s">
        <v>76</v>
      </c>
      <c r="Z92" s="25" t="s">
        <v>3758</v>
      </c>
      <c r="AA92" s="25" t="s">
        <v>26</v>
      </c>
      <c r="AB92" s="25"/>
    </row>
    <row r="93" spans="1:28" s="14" customFormat="1" x14ac:dyDescent="0.3">
      <c r="A93" s="13"/>
      <c r="B93" s="13" t="s">
        <v>2632</v>
      </c>
      <c r="C93" s="13" t="s">
        <v>4487</v>
      </c>
      <c r="D93" s="13" t="s">
        <v>556</v>
      </c>
      <c r="E93" s="35"/>
      <c r="F93" s="35"/>
      <c r="G93" s="35"/>
      <c r="H93" s="35"/>
      <c r="I93" s="4"/>
      <c r="J93" s="35"/>
      <c r="K93" s="4"/>
      <c r="L93" s="35"/>
      <c r="M93" s="4">
        <v>4</v>
      </c>
      <c r="N93" s="35"/>
      <c r="O93" s="4"/>
      <c r="P93" s="35"/>
      <c r="Q93" s="35"/>
      <c r="R93" s="35"/>
      <c r="S93" s="12"/>
      <c r="T93" s="12"/>
      <c r="U93" s="12"/>
      <c r="X93" s="25" t="s">
        <v>77</v>
      </c>
      <c r="Y93" s="25" t="s">
        <v>78</v>
      </c>
      <c r="Z93" s="25" t="s">
        <v>524</v>
      </c>
      <c r="AA93" s="25" t="s">
        <v>11</v>
      </c>
      <c r="AB93" s="25"/>
    </row>
    <row r="94" spans="1:28" s="14" customFormat="1" ht="28.8" x14ac:dyDescent="0.3">
      <c r="A94" s="11"/>
      <c r="B94" s="11" t="s">
        <v>2705</v>
      </c>
      <c r="C94" s="11" t="s">
        <v>2706</v>
      </c>
      <c r="D94" s="11" t="s">
        <v>556</v>
      </c>
      <c r="E94" s="3">
        <v>30</v>
      </c>
      <c r="F94" s="35"/>
      <c r="G94" s="3">
        <v>30</v>
      </c>
      <c r="H94" s="3"/>
      <c r="I94" s="5" t="str">
        <f t="shared" ref="I94" si="32">IF(AND(ISNUMBER(I95),ISNUMBER(I96)), I95/I96, "")</f>
        <v/>
      </c>
      <c r="J94" s="3"/>
      <c r="K94" s="5" t="str">
        <f t="shared" ref="K94" si="33">IF(AND(ISNUMBER(K95),ISNUMBER(K96)), K95/K96, "")</f>
        <v/>
      </c>
      <c r="L94" s="3"/>
      <c r="M94" s="5" t="str">
        <f t="shared" ref="M94" si="34">IF(AND(ISNUMBER(M95),ISNUMBER(M96)), M95/M96, "")</f>
        <v/>
      </c>
      <c r="N94" s="3"/>
      <c r="O94" s="5" t="str">
        <f t="shared" ref="O94" si="35">IF(AND(ISNUMBER(O95),ISNUMBER(O96)), O95/O96, "")</f>
        <v/>
      </c>
      <c r="P94" s="12"/>
      <c r="Q94" s="12"/>
      <c r="R94" s="12"/>
      <c r="S94" s="12"/>
      <c r="T94" s="12"/>
      <c r="U94" s="12"/>
      <c r="X94" s="25" t="s">
        <v>465</v>
      </c>
      <c r="Y94" s="25" t="s">
        <v>466</v>
      </c>
      <c r="Z94" s="25" t="s">
        <v>525</v>
      </c>
      <c r="AA94" s="25" t="s">
        <v>442</v>
      </c>
      <c r="AB94" s="25"/>
    </row>
    <row r="95" spans="1:28" s="14" customFormat="1" ht="28.8" x14ac:dyDescent="0.3">
      <c r="A95" s="13"/>
      <c r="B95" s="13" t="s">
        <v>2712</v>
      </c>
      <c r="C95" s="13" t="s">
        <v>2713</v>
      </c>
      <c r="D95" s="13" t="s">
        <v>556</v>
      </c>
      <c r="E95" s="35"/>
      <c r="F95" s="35"/>
      <c r="G95" s="35"/>
      <c r="H95" s="35"/>
      <c r="I95" s="4"/>
      <c r="J95" s="35"/>
      <c r="K95" s="4"/>
      <c r="L95" s="35"/>
      <c r="M95" s="4"/>
      <c r="N95" s="35"/>
      <c r="O95" s="4"/>
      <c r="P95" s="35"/>
      <c r="Q95" s="35"/>
      <c r="R95" s="35"/>
      <c r="S95" s="12"/>
      <c r="T95" s="12"/>
      <c r="U95" s="12"/>
      <c r="X95" s="25" t="s">
        <v>79</v>
      </c>
      <c r="Y95" s="25" t="s">
        <v>80</v>
      </c>
      <c r="Z95" s="25" t="s">
        <v>524</v>
      </c>
      <c r="AA95" s="25" t="s">
        <v>23</v>
      </c>
      <c r="AB95" s="25"/>
    </row>
    <row r="96" spans="1:28" s="14" customFormat="1" x14ac:dyDescent="0.3">
      <c r="A96" s="13"/>
      <c r="B96" s="13" t="s">
        <v>2717</v>
      </c>
      <c r="C96" s="13" t="s">
        <v>2718</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ht="28.8" x14ac:dyDescent="0.3">
      <c r="A97" s="11"/>
      <c r="B97" s="11" t="s">
        <v>2722</v>
      </c>
      <c r="C97" s="11" t="s">
        <v>2723</v>
      </c>
      <c r="D97" s="11" t="s">
        <v>556</v>
      </c>
      <c r="E97" s="52">
        <v>1</v>
      </c>
      <c r="F97" s="35"/>
      <c r="G97" s="52">
        <v>1</v>
      </c>
      <c r="H97" s="52"/>
      <c r="I97" s="5" t="str">
        <f t="shared" ref="I97" si="36">IF(AND(ISNUMBER(I98),ISNUMBER(I99)), I98/I99, "")</f>
        <v/>
      </c>
      <c r="J97" s="52"/>
      <c r="K97" s="5" t="str">
        <f t="shared" ref="K97" si="37">IF(AND(ISNUMBER(K98),ISNUMBER(K99)), K98/K99, "")</f>
        <v/>
      </c>
      <c r="L97" s="52">
        <v>1</v>
      </c>
      <c r="M97" s="5" t="str">
        <f t="shared" ref="M97" si="38">IF(AND(ISNUMBER(M98),ISNUMBER(M99)), M98/M99, "")</f>
        <v/>
      </c>
      <c r="N97" s="3"/>
      <c r="O97" s="5" t="str">
        <f t="shared" ref="O97" si="39">IF(AND(ISNUMBER(O98),ISNUMBER(O99)), O98/O99, "")</f>
        <v/>
      </c>
      <c r="P97" s="12"/>
      <c r="Q97" s="12"/>
      <c r="R97" s="12"/>
      <c r="S97" s="12"/>
      <c r="T97" s="12"/>
      <c r="U97" s="12"/>
      <c r="X97" s="25" t="s">
        <v>83</v>
      </c>
      <c r="Y97" s="25" t="s">
        <v>84</v>
      </c>
      <c r="Z97" s="25" t="s">
        <v>524</v>
      </c>
      <c r="AA97" s="25" t="s">
        <v>11</v>
      </c>
      <c r="AB97" s="25"/>
    </row>
    <row r="98" spans="1:28" s="14" customFormat="1" ht="28.8" x14ac:dyDescent="0.3">
      <c r="A98" s="13"/>
      <c r="B98" s="13" t="s">
        <v>2729</v>
      </c>
      <c r="C98" s="13" t="s">
        <v>2730</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3">
      <c r="A99" s="13"/>
      <c r="B99" s="13" t="s">
        <v>2734</v>
      </c>
      <c r="C99" s="13" t="s">
        <v>2735</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3">
      <c r="A100" s="11"/>
      <c r="B100" s="11" t="s">
        <v>2779</v>
      </c>
      <c r="C100" s="11" t="s">
        <v>2780</v>
      </c>
      <c r="D100" s="11" t="s">
        <v>556</v>
      </c>
      <c r="E100" s="52">
        <v>0.79</v>
      </c>
      <c r="F100" s="35"/>
      <c r="G100" s="52">
        <v>0.79</v>
      </c>
      <c r="H100" s="52"/>
      <c r="I100" s="5" t="str">
        <f>IF(AND(ISNUMBER(I101),ISNUMBER(I102)), (I101-I102)/I101, "")</f>
        <v/>
      </c>
      <c r="J100" s="52"/>
      <c r="K100" s="5" t="str">
        <f>IF(AND(ISNUMBER(K101),ISNUMBER(K102)), (K101-K102)/K101, "")</f>
        <v/>
      </c>
      <c r="L100" s="52">
        <v>0.79</v>
      </c>
      <c r="M100" s="5">
        <f>IF(AND(ISNUMBER(M101),ISNUMBER(M102)), (M101-M102)/M101, "")</f>
        <v>0.21468926553672316</v>
      </c>
      <c r="N100" s="3"/>
      <c r="O100" s="5" t="str">
        <f>IF(AND(ISNUMBER(O101),ISNUMBER(O102)), (O101-O102)/O101, "")</f>
        <v/>
      </c>
      <c r="P100" s="12"/>
      <c r="Q100" s="12"/>
      <c r="R100" s="12"/>
      <c r="S100" s="12"/>
      <c r="T100" s="12"/>
      <c r="U100" s="12"/>
      <c r="X100" s="25" t="s">
        <v>469</v>
      </c>
      <c r="Y100" s="25" t="s">
        <v>86</v>
      </c>
      <c r="Z100" s="25" t="s">
        <v>3758</v>
      </c>
      <c r="AA100" s="25" t="s">
        <v>442</v>
      </c>
      <c r="AB100" s="25"/>
    </row>
    <row r="101" spans="1:28" s="14" customFormat="1" x14ac:dyDescent="0.3">
      <c r="A101" s="13"/>
      <c r="B101" s="13" t="s">
        <v>2785</v>
      </c>
      <c r="C101" s="13" t="s">
        <v>2786</v>
      </c>
      <c r="D101" s="13" t="s">
        <v>556</v>
      </c>
      <c r="E101" s="35"/>
      <c r="F101" s="35"/>
      <c r="G101" s="35"/>
      <c r="H101" s="35"/>
      <c r="I101" s="4"/>
      <c r="J101" s="35"/>
      <c r="K101" s="4"/>
      <c r="L101" s="35"/>
      <c r="M101" s="4">
        <v>354</v>
      </c>
      <c r="N101" s="35"/>
      <c r="O101" s="4"/>
      <c r="P101" s="35"/>
      <c r="Q101" s="35"/>
      <c r="R101" s="35"/>
      <c r="S101" s="12"/>
      <c r="T101" s="12"/>
      <c r="U101" s="12"/>
      <c r="X101" s="25" t="s">
        <v>87</v>
      </c>
      <c r="Y101" s="25" t="s">
        <v>88</v>
      </c>
      <c r="Z101" s="25" t="s">
        <v>3758</v>
      </c>
      <c r="AA101" s="25" t="s">
        <v>89</v>
      </c>
      <c r="AB101" s="25"/>
    </row>
    <row r="102" spans="1:28" s="14" customFormat="1" x14ac:dyDescent="0.3">
      <c r="A102" s="13"/>
      <c r="B102" s="13" t="s">
        <v>2789</v>
      </c>
      <c r="C102" s="13" t="s">
        <v>4803</v>
      </c>
      <c r="D102" s="13" t="s">
        <v>556</v>
      </c>
      <c r="E102" s="35"/>
      <c r="F102" s="35"/>
      <c r="G102" s="35"/>
      <c r="H102" s="35"/>
      <c r="I102" s="4"/>
      <c r="J102" s="35"/>
      <c r="K102" s="4"/>
      <c r="L102" s="35"/>
      <c r="M102" s="4">
        <v>278</v>
      </c>
      <c r="N102" s="35"/>
      <c r="O102" s="4"/>
      <c r="P102" s="35"/>
      <c r="Q102" s="35"/>
      <c r="R102" s="35"/>
      <c r="S102" s="12"/>
      <c r="T102" s="12"/>
      <c r="U102" s="12"/>
      <c r="X102" s="25" t="s">
        <v>90</v>
      </c>
      <c r="Y102" s="25" t="s">
        <v>91</v>
      </c>
      <c r="Z102" s="25" t="s">
        <v>524</v>
      </c>
      <c r="AA102" s="25" t="s">
        <v>6</v>
      </c>
      <c r="AB102" s="25"/>
    </row>
    <row r="103" spans="1:28" s="14" customFormat="1" x14ac:dyDescent="0.3">
      <c r="A103" s="11"/>
      <c r="B103" s="11" t="s">
        <v>2791</v>
      </c>
      <c r="C103" s="11" t="s">
        <v>4806</v>
      </c>
      <c r="D103" s="11" t="s">
        <v>556</v>
      </c>
      <c r="E103" s="52">
        <v>1</v>
      </c>
      <c r="F103" s="35"/>
      <c r="G103" s="52">
        <v>1</v>
      </c>
      <c r="H103" s="52"/>
      <c r="I103" s="5" t="str">
        <f>IF(AND(ISNUMBER(I104),ISNUMBER(I105)), I104/I105, "")</f>
        <v/>
      </c>
      <c r="J103" s="52"/>
      <c r="K103" s="5" t="str">
        <f>IF(AND(ISNUMBER(K104),ISNUMBER(K105)), K104/K105, "")</f>
        <v/>
      </c>
      <c r="L103" s="52">
        <v>1</v>
      </c>
      <c r="M103" s="5" t="e">
        <f>IF(AND(ISNUMBER(M104),ISNUMBER(M105)), M104/M105, "")</f>
        <v>#DIV/0!</v>
      </c>
      <c r="N103" s="3"/>
      <c r="O103" s="5" t="str">
        <f>IF(AND(ISNUMBER(O104),ISNUMBER(O105)), O104/O105, "")</f>
        <v/>
      </c>
      <c r="P103" s="12"/>
      <c r="Q103" s="12"/>
      <c r="R103" s="12"/>
      <c r="S103" s="12"/>
      <c r="T103" s="12"/>
      <c r="U103" s="12"/>
      <c r="X103" s="25" t="s">
        <v>92</v>
      </c>
      <c r="Y103" s="25" t="s">
        <v>93</v>
      </c>
      <c r="Z103" s="25" t="s">
        <v>524</v>
      </c>
      <c r="AA103" s="25" t="s">
        <v>11</v>
      </c>
      <c r="AB103" s="25"/>
    </row>
    <row r="104" spans="1:28" s="14" customFormat="1" ht="28.8" x14ac:dyDescent="0.3">
      <c r="A104" s="13"/>
      <c r="B104" s="13" t="s">
        <v>2795</v>
      </c>
      <c r="C104" s="13" t="s">
        <v>4810</v>
      </c>
      <c r="D104" s="13" t="s">
        <v>556</v>
      </c>
      <c r="E104" s="35"/>
      <c r="F104" s="35"/>
      <c r="G104" s="35"/>
      <c r="H104" s="35"/>
      <c r="I104" s="4"/>
      <c r="J104" s="35"/>
      <c r="K104" s="4"/>
      <c r="L104" s="35"/>
      <c r="M104" s="4">
        <v>0</v>
      </c>
      <c r="N104" s="35"/>
      <c r="O104" s="4"/>
      <c r="P104" s="35"/>
      <c r="Q104" s="35"/>
      <c r="R104" s="35"/>
      <c r="S104" s="12"/>
      <c r="T104" s="12"/>
      <c r="U104" s="12"/>
      <c r="X104" s="25" t="s">
        <v>94</v>
      </c>
      <c r="Y104" s="25" t="s">
        <v>95</v>
      </c>
      <c r="Z104" s="25" t="s">
        <v>524</v>
      </c>
      <c r="AA104" s="25" t="s">
        <v>16</v>
      </c>
      <c r="AB104" s="25"/>
    </row>
    <row r="105" spans="1:28" s="14" customFormat="1" x14ac:dyDescent="0.3">
      <c r="A105" s="13"/>
      <c r="B105" s="13" t="s">
        <v>2798</v>
      </c>
      <c r="C105" s="13" t="s">
        <v>2799</v>
      </c>
      <c r="D105" s="13" t="s">
        <v>556</v>
      </c>
      <c r="E105" s="35"/>
      <c r="F105" s="35"/>
      <c r="G105" s="35"/>
      <c r="H105" s="35"/>
      <c r="I105" s="4"/>
      <c r="J105" s="35"/>
      <c r="K105" s="4"/>
      <c r="L105" s="35"/>
      <c r="M105" s="4">
        <v>0</v>
      </c>
      <c r="N105" s="35"/>
      <c r="O105" s="4"/>
      <c r="P105" s="35"/>
      <c r="Q105" s="35"/>
      <c r="R105" s="35"/>
      <c r="S105" s="12"/>
      <c r="T105" s="12"/>
      <c r="U105" s="12"/>
      <c r="X105" s="25" t="s">
        <v>96</v>
      </c>
      <c r="Y105" s="25" t="s">
        <v>97</v>
      </c>
      <c r="Z105" s="25" t="s">
        <v>3758</v>
      </c>
      <c r="AA105" s="25" t="s">
        <v>16</v>
      </c>
      <c r="AB105" s="25"/>
    </row>
    <row r="106" spans="1:28" s="14" customFormat="1" ht="28.8" x14ac:dyDescent="0.3">
      <c r="A106" s="11"/>
      <c r="B106" s="11" t="s">
        <v>2821</v>
      </c>
      <c r="C106" s="11" t="s">
        <v>2822</v>
      </c>
      <c r="D106" s="11" t="s">
        <v>556</v>
      </c>
      <c r="E106" s="52">
        <v>1</v>
      </c>
      <c r="F106" s="35"/>
      <c r="G106" s="52">
        <v>1</v>
      </c>
      <c r="H106" s="52"/>
      <c r="I106" s="5" t="str">
        <f>IF(AND(ISNUMBER(I108),ISNUMBER(#REF!)), I108/#REF!, "")</f>
        <v/>
      </c>
      <c r="J106" s="52"/>
      <c r="K106" s="5" t="str">
        <f>IF(AND(ISNUMBER(K107),ISNUMBER(K108)), K107/K108, "")</f>
        <v/>
      </c>
      <c r="L106" s="52">
        <v>1</v>
      </c>
      <c r="M106" s="5">
        <f>IF(AND(ISNUMBER(M107),ISNUMBER(M108)), M107/M108, "")</f>
        <v>1</v>
      </c>
      <c r="N106" s="3"/>
      <c r="O106" s="5" t="str">
        <f>IF(AND(ISNUMBER(O107),ISNUMBER(O108)), O107/O108, "")</f>
        <v/>
      </c>
      <c r="P106" s="12"/>
      <c r="Q106" s="12"/>
      <c r="R106" s="12"/>
      <c r="S106" s="12"/>
      <c r="T106" s="12"/>
      <c r="U106" s="12"/>
      <c r="X106" s="25" t="s">
        <v>98</v>
      </c>
      <c r="Y106" s="25" t="s">
        <v>99</v>
      </c>
      <c r="Z106" s="25" t="s">
        <v>524</v>
      </c>
      <c r="AA106" s="25" t="s">
        <v>23</v>
      </c>
      <c r="AB106" s="25"/>
    </row>
    <row r="107" spans="1:28" s="14" customFormat="1" x14ac:dyDescent="0.3">
      <c r="A107" s="13"/>
      <c r="B107" s="13" t="s">
        <v>2828</v>
      </c>
      <c r="C107" s="13" t="s">
        <v>2829</v>
      </c>
      <c r="D107" s="13" t="s">
        <v>556</v>
      </c>
      <c r="E107" s="35"/>
      <c r="F107" s="35"/>
      <c r="G107" s="35"/>
      <c r="H107" s="35"/>
      <c r="J107" s="35"/>
      <c r="K107" s="4"/>
      <c r="L107" s="35"/>
      <c r="M107" s="4">
        <v>16</v>
      </c>
      <c r="N107" s="35"/>
      <c r="O107" s="4"/>
      <c r="P107" s="35"/>
      <c r="Q107" s="35"/>
      <c r="R107" s="35"/>
      <c r="S107" s="12"/>
      <c r="T107" s="12"/>
      <c r="U107" s="12"/>
      <c r="X107" s="25" t="s">
        <v>470</v>
      </c>
      <c r="Y107" s="25" t="s">
        <v>471</v>
      </c>
      <c r="Z107" s="25" t="s">
        <v>526</v>
      </c>
      <c r="AA107" s="25" t="s">
        <v>11</v>
      </c>
      <c r="AB107" s="25"/>
    </row>
    <row r="108" spans="1:28" s="14" customFormat="1" x14ac:dyDescent="0.3">
      <c r="A108" s="13"/>
      <c r="B108" s="13" t="s">
        <v>2831</v>
      </c>
      <c r="C108" s="13" t="s">
        <v>2818</v>
      </c>
      <c r="D108" s="13" t="s">
        <v>556</v>
      </c>
      <c r="E108" s="35"/>
      <c r="F108" s="35"/>
      <c r="G108" s="35"/>
      <c r="H108" s="35"/>
      <c r="I108" s="4"/>
      <c r="J108" s="35"/>
      <c r="K108" s="4"/>
      <c r="L108" s="35"/>
      <c r="M108" s="4">
        <v>16</v>
      </c>
      <c r="N108" s="35"/>
      <c r="O108" s="4"/>
      <c r="P108" s="35"/>
      <c r="Q108" s="35"/>
      <c r="R108" s="35"/>
      <c r="S108" s="12"/>
      <c r="T108" s="12"/>
      <c r="U108" s="12"/>
      <c r="X108" s="25" t="s">
        <v>100</v>
      </c>
      <c r="Y108" s="25" t="s">
        <v>101</v>
      </c>
      <c r="Z108" s="25" t="s">
        <v>525</v>
      </c>
      <c r="AA108" s="25" t="s">
        <v>62</v>
      </c>
      <c r="AB108" s="25"/>
    </row>
    <row r="109" spans="1:28" s="14" customFormat="1" x14ac:dyDescent="0.3">
      <c r="A109" s="11"/>
      <c r="B109" s="11" t="s">
        <v>2832</v>
      </c>
      <c r="C109" s="11" t="s">
        <v>4812</v>
      </c>
      <c r="D109" s="11" t="s">
        <v>556</v>
      </c>
      <c r="E109" s="52">
        <v>1</v>
      </c>
      <c r="F109" s="35"/>
      <c r="G109" s="52">
        <v>1</v>
      </c>
      <c r="H109" s="52"/>
      <c r="I109" s="5" t="str">
        <f>IF(AND(ISNUMBER(I110),ISNUMBER(I111),ISNUMBER(I112)), I110/(I111*I112), "")</f>
        <v/>
      </c>
      <c r="J109" s="52"/>
      <c r="K109" s="5" t="str">
        <f>IF(AND(ISNUMBER(K110),ISNUMBER(K111),ISNUMBER(K112)), K110/(K111*K112), "")</f>
        <v/>
      </c>
      <c r="L109" s="52">
        <v>1</v>
      </c>
      <c r="M109" s="5">
        <f>IF(AND(ISNUMBER(M110),ISNUMBER(M111),ISNUMBER(M112)), M110/(M111*M112), "")</f>
        <v>1</v>
      </c>
      <c r="N109" s="3"/>
      <c r="O109" s="5" t="str">
        <f>IF(AND(ISNUMBER(O110),ISNUMBER(O111),ISNUMBER(O112)), O110/(O111*O112), "")</f>
        <v/>
      </c>
      <c r="P109" s="12"/>
      <c r="Q109" s="12"/>
      <c r="R109" s="12"/>
      <c r="S109" s="12"/>
      <c r="T109" s="12"/>
      <c r="U109" s="12"/>
      <c r="X109" s="25" t="s">
        <v>102</v>
      </c>
      <c r="Y109" s="25" t="s">
        <v>103</v>
      </c>
      <c r="Z109" s="25" t="s">
        <v>525</v>
      </c>
      <c r="AA109" s="25" t="s">
        <v>6</v>
      </c>
      <c r="AB109" s="25"/>
    </row>
    <row r="110" spans="1:28" s="14" customFormat="1" x14ac:dyDescent="0.3">
      <c r="A110" s="13"/>
      <c r="B110" s="13" t="s">
        <v>2836</v>
      </c>
      <c r="C110" s="13" t="s">
        <v>2837</v>
      </c>
      <c r="D110" s="13" t="s">
        <v>556</v>
      </c>
      <c r="E110" s="35"/>
      <c r="F110" s="35"/>
      <c r="G110" s="35"/>
      <c r="H110" s="35"/>
      <c r="I110" s="4"/>
      <c r="J110" s="35"/>
      <c r="K110" s="4"/>
      <c r="L110" s="35"/>
      <c r="M110" s="4">
        <v>16</v>
      </c>
      <c r="N110" s="35"/>
      <c r="O110" s="4"/>
      <c r="P110" s="35"/>
      <c r="Q110" s="35"/>
      <c r="R110" s="35"/>
      <c r="S110" s="12"/>
      <c r="T110" s="12"/>
      <c r="U110" s="12"/>
      <c r="X110" s="25" t="s">
        <v>104</v>
      </c>
      <c r="Y110" s="25" t="s">
        <v>105</v>
      </c>
      <c r="Z110" s="25" t="s">
        <v>524</v>
      </c>
      <c r="AA110" s="25" t="s">
        <v>6</v>
      </c>
      <c r="AB110" s="25"/>
    </row>
    <row r="111" spans="1:28" s="14" customFormat="1" x14ac:dyDescent="0.3">
      <c r="A111" s="13"/>
      <c r="B111" s="13" t="s">
        <v>2840</v>
      </c>
      <c r="C111" s="13" t="s">
        <v>2841</v>
      </c>
      <c r="D111" s="13" t="s">
        <v>556</v>
      </c>
      <c r="E111" s="35"/>
      <c r="F111" s="35"/>
      <c r="G111" s="35"/>
      <c r="H111" s="35"/>
      <c r="I111" s="4"/>
      <c r="J111" s="35"/>
      <c r="K111" s="4"/>
      <c r="L111" s="35"/>
      <c r="M111" s="4">
        <v>16</v>
      </c>
      <c r="N111" s="35"/>
      <c r="O111" s="4"/>
      <c r="P111" s="35"/>
      <c r="Q111" s="35"/>
      <c r="R111" s="35"/>
      <c r="S111" s="12"/>
      <c r="T111" s="12"/>
      <c r="U111" s="12"/>
      <c r="X111" s="25" t="s">
        <v>472</v>
      </c>
      <c r="Y111" s="25" t="s">
        <v>473</v>
      </c>
      <c r="Z111" s="25" t="s">
        <v>525</v>
      </c>
      <c r="AA111" s="25" t="s">
        <v>26</v>
      </c>
      <c r="AB111" s="25"/>
    </row>
    <row r="112" spans="1:28" s="14" customFormat="1" x14ac:dyDescent="0.3">
      <c r="A112" s="13"/>
      <c r="B112" s="13" t="s">
        <v>2844</v>
      </c>
      <c r="C112" s="13" t="s">
        <v>2845</v>
      </c>
      <c r="D112" s="13" t="s">
        <v>556</v>
      </c>
      <c r="E112" s="35"/>
      <c r="F112" s="35"/>
      <c r="G112" s="35"/>
      <c r="H112" s="35"/>
      <c r="I112" s="4"/>
      <c r="J112" s="35"/>
      <c r="K112" s="4"/>
      <c r="L112" s="35"/>
      <c r="M112" s="4">
        <v>1</v>
      </c>
      <c r="N112" s="35"/>
      <c r="O112" s="4"/>
      <c r="P112" s="35"/>
      <c r="Q112" s="35"/>
      <c r="R112" s="35"/>
      <c r="S112" s="12"/>
      <c r="T112" s="12"/>
      <c r="U112" s="12"/>
      <c r="X112" s="25" t="s">
        <v>106</v>
      </c>
      <c r="Y112" s="25" t="s">
        <v>107</v>
      </c>
      <c r="Z112" s="25" t="s">
        <v>524</v>
      </c>
      <c r="AA112" s="25" t="s">
        <v>6</v>
      </c>
      <c r="AB112" s="25"/>
    </row>
    <row r="113" spans="1:28" s="14" customFormat="1" ht="28.8" x14ac:dyDescent="0.3">
      <c r="A113" s="11"/>
      <c r="B113" s="11" t="s">
        <v>2890</v>
      </c>
      <c r="C113" s="11" t="s">
        <v>4488</v>
      </c>
      <c r="D113" s="11" t="s">
        <v>556</v>
      </c>
      <c r="E113" s="52">
        <v>1</v>
      </c>
      <c r="F113" s="35"/>
      <c r="G113" s="52">
        <v>1</v>
      </c>
      <c r="H113" s="52"/>
      <c r="I113" s="5" t="str">
        <f>IF(AND(ISNUMBER(I114),ISNUMBER(I115)), I114/I115, "")</f>
        <v/>
      </c>
      <c r="J113" s="52"/>
      <c r="K113" s="5" t="str">
        <f>IF(AND(ISNUMBER(K114),ISNUMBER(K115)), K114/K115, "")</f>
        <v/>
      </c>
      <c r="L113" s="52">
        <v>1</v>
      </c>
      <c r="M113" s="5">
        <f>IF(AND(ISNUMBER(M114),ISNUMBER(M115)), M114/M115, "")</f>
        <v>1</v>
      </c>
      <c r="N113" s="3"/>
      <c r="O113" s="5" t="str">
        <f>IF(AND(ISNUMBER(O114),ISNUMBER(O115)), O114/O115, "")</f>
        <v/>
      </c>
      <c r="P113" s="12"/>
      <c r="Q113" s="12"/>
      <c r="R113" s="12"/>
      <c r="S113" s="12"/>
      <c r="T113" s="12"/>
      <c r="U113" s="12"/>
      <c r="X113" s="25" t="s">
        <v>108</v>
      </c>
      <c r="Y113" s="25" t="s">
        <v>109</v>
      </c>
      <c r="Z113" s="25" t="s">
        <v>3758</v>
      </c>
      <c r="AA113" s="25" t="s">
        <v>26</v>
      </c>
      <c r="AB113" s="25"/>
    </row>
    <row r="114" spans="1:28" s="14" customFormat="1" x14ac:dyDescent="0.3">
      <c r="A114" s="13"/>
      <c r="B114" s="13" t="s">
        <v>2898</v>
      </c>
      <c r="C114" s="13" t="s">
        <v>2899</v>
      </c>
      <c r="D114" s="13" t="s">
        <v>556</v>
      </c>
      <c r="E114" s="35"/>
      <c r="F114" s="35"/>
      <c r="G114" s="35"/>
      <c r="H114" s="35"/>
      <c r="I114" s="4"/>
      <c r="J114" s="35"/>
      <c r="K114" s="4"/>
      <c r="L114" s="35"/>
      <c r="M114" s="4">
        <v>3</v>
      </c>
      <c r="N114" s="35"/>
      <c r="O114" s="4"/>
      <c r="P114" s="35"/>
      <c r="Q114" s="35"/>
      <c r="R114" s="35"/>
      <c r="S114" s="12"/>
      <c r="T114" s="12"/>
      <c r="U114" s="12"/>
      <c r="X114" s="25" t="s">
        <v>474</v>
      </c>
      <c r="Y114" s="25" t="s">
        <v>475</v>
      </c>
      <c r="Z114" s="25" t="s">
        <v>525</v>
      </c>
      <c r="AA114" s="25" t="s">
        <v>442</v>
      </c>
      <c r="AB114" s="25"/>
    </row>
    <row r="115" spans="1:28" s="14" customFormat="1" x14ac:dyDescent="0.3">
      <c r="A115" s="13"/>
      <c r="B115" s="13" t="s">
        <v>2904</v>
      </c>
      <c r="C115" s="13" t="s">
        <v>2905</v>
      </c>
      <c r="D115" s="13" t="s">
        <v>556</v>
      </c>
      <c r="E115" s="35"/>
      <c r="F115" s="35"/>
      <c r="G115" s="35"/>
      <c r="H115" s="35"/>
      <c r="I115" s="4">
        <v>3</v>
      </c>
      <c r="J115" s="35"/>
      <c r="K115" s="4"/>
      <c r="L115" s="35"/>
      <c r="M115" s="4">
        <v>3</v>
      </c>
      <c r="N115" s="35"/>
      <c r="O115" s="4"/>
      <c r="P115" s="35"/>
      <c r="Q115" s="35"/>
      <c r="R115" s="35"/>
      <c r="S115" s="12"/>
      <c r="T115" s="12"/>
      <c r="U115" s="12"/>
      <c r="X115" s="25" t="s">
        <v>476</v>
      </c>
      <c r="Y115" s="25" t="s">
        <v>477</v>
      </c>
      <c r="Z115" s="25" t="s">
        <v>3758</v>
      </c>
      <c r="AA115" s="25" t="s">
        <v>442</v>
      </c>
      <c r="AB115" s="25"/>
    </row>
    <row r="116" spans="1:28" s="14" customFormat="1" x14ac:dyDescent="0.3">
      <c r="A116" s="11"/>
      <c r="B116" s="11" t="s">
        <v>3027</v>
      </c>
      <c r="C116" s="11" t="s">
        <v>3028</v>
      </c>
      <c r="D116" s="11" t="s">
        <v>556</v>
      </c>
      <c r="E116" s="3">
        <v>0</v>
      </c>
      <c r="F116" s="35"/>
      <c r="G116" s="3">
        <v>0</v>
      </c>
      <c r="H116" s="3"/>
      <c r="I116" s="5" t="str">
        <f>IF(ISNUMBER(I117), I117, "")</f>
        <v/>
      </c>
      <c r="J116" s="3"/>
      <c r="K116" s="5" t="str">
        <f>IF(ISNUMBER(K117), K117, "")</f>
        <v/>
      </c>
      <c r="L116" s="3">
        <v>0</v>
      </c>
      <c r="M116" s="5">
        <f>IF(ISNUMBER(M117), M117, "")</f>
        <v>0</v>
      </c>
      <c r="N116" s="3"/>
      <c r="O116" s="5" t="str">
        <f>IF(ISNUMBER(O117), O117, "")</f>
        <v/>
      </c>
      <c r="P116" s="12"/>
      <c r="Q116" s="12"/>
      <c r="R116" s="12"/>
      <c r="S116" s="12"/>
      <c r="T116" s="12"/>
      <c r="U116" s="12"/>
      <c r="X116" s="25" t="s">
        <v>110</v>
      </c>
      <c r="Y116" s="25" t="s">
        <v>111</v>
      </c>
      <c r="Z116" s="25" t="s">
        <v>524</v>
      </c>
      <c r="AA116" s="25" t="s">
        <v>16</v>
      </c>
      <c r="AB116" s="25"/>
    </row>
    <row r="117" spans="1:28" s="14" customFormat="1" ht="28.8" x14ac:dyDescent="0.3">
      <c r="A117" s="13"/>
      <c r="B117" s="13" t="s">
        <v>3036</v>
      </c>
      <c r="C117" s="13" t="s">
        <v>3032</v>
      </c>
      <c r="D117" s="13" t="s">
        <v>556</v>
      </c>
      <c r="E117" s="35"/>
      <c r="F117" s="35"/>
      <c r="G117" s="35"/>
      <c r="H117" s="35"/>
      <c r="I117" s="4"/>
      <c r="J117" s="35"/>
      <c r="K117" s="4"/>
      <c r="L117" s="35"/>
      <c r="M117" s="4">
        <v>0</v>
      </c>
      <c r="N117" s="35"/>
      <c r="O117" s="4"/>
      <c r="P117" s="35"/>
      <c r="Q117" s="35"/>
      <c r="R117" s="35"/>
      <c r="S117" s="12"/>
      <c r="T117" s="12"/>
      <c r="U117" s="12"/>
      <c r="X117" s="25" t="s">
        <v>112</v>
      </c>
      <c r="Y117" s="25" t="s">
        <v>113</v>
      </c>
      <c r="Z117" s="25" t="s">
        <v>3758</v>
      </c>
      <c r="AA117" s="25" t="s">
        <v>23</v>
      </c>
      <c r="AB117" s="25"/>
    </row>
    <row r="118" spans="1:28" s="14" customFormat="1" x14ac:dyDescent="0.3">
      <c r="A118" s="11"/>
      <c r="B118" s="11" t="s">
        <v>3086</v>
      </c>
      <c r="C118" s="11" t="s">
        <v>3087</v>
      </c>
      <c r="D118" s="11" t="s">
        <v>556</v>
      </c>
      <c r="E118" s="52">
        <v>0.25</v>
      </c>
      <c r="F118" s="35"/>
      <c r="G118" s="52">
        <v>0.25</v>
      </c>
      <c r="H118" s="52"/>
      <c r="I118" s="5" t="str">
        <f t="shared" ref="I118" si="40">IF(AND(ISNUMBER(I119),ISNUMBER(I120)), I119/I120, "")</f>
        <v/>
      </c>
      <c r="J118" s="52"/>
      <c r="K118" s="5" t="str">
        <f t="shared" ref="K118" si="41">IF(AND(ISNUMBER(K119),ISNUMBER(K120)), K119/K120, "")</f>
        <v/>
      </c>
      <c r="L118" s="52">
        <v>0.25</v>
      </c>
      <c r="M118" s="5" t="str">
        <f t="shared" ref="M118" si="42">IF(AND(ISNUMBER(M119),ISNUMBER(M120)), M119/M120, "")</f>
        <v/>
      </c>
      <c r="N118" s="3"/>
      <c r="O118" s="5" t="str">
        <f t="shared" ref="O118" si="43">IF(AND(ISNUMBER(O119),ISNUMBER(O120)), O119/O120, "")</f>
        <v/>
      </c>
      <c r="P118" s="12"/>
      <c r="Q118" s="12"/>
      <c r="R118" s="12"/>
      <c r="S118" s="12"/>
      <c r="T118" s="12"/>
      <c r="U118" s="12"/>
      <c r="X118" s="25" t="s">
        <v>114</v>
      </c>
      <c r="Y118" s="25" t="s">
        <v>115</v>
      </c>
      <c r="Z118" s="25" t="s">
        <v>524</v>
      </c>
      <c r="AA118" s="25" t="s">
        <v>11</v>
      </c>
      <c r="AB118" s="25"/>
    </row>
    <row r="119" spans="1:28" s="14" customFormat="1" x14ac:dyDescent="0.3">
      <c r="A119" s="13"/>
      <c r="B119" s="13" t="s">
        <v>3092</v>
      </c>
      <c r="C119" s="13" t="s">
        <v>3093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3">
      <c r="A120" s="13"/>
      <c r="B120" s="13" t="s">
        <v>3096</v>
      </c>
      <c r="C120" s="13" t="s">
        <v>3097</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3">
      <c r="A121" s="11"/>
      <c r="B121" s="11" t="s">
        <v>3099</v>
      </c>
      <c r="C121" s="11" t="s">
        <v>3100</v>
      </c>
      <c r="D121" s="11" t="s">
        <v>556</v>
      </c>
      <c r="E121" s="52">
        <v>0.25</v>
      </c>
      <c r="F121" s="35"/>
      <c r="G121" s="52">
        <v>0.25</v>
      </c>
      <c r="H121" s="52"/>
      <c r="I121" s="5" t="str">
        <f t="shared" ref="I121" si="44">IF(AND(ISNUMBER(I122),ISNUMBER(I123)), I122/I123, "")</f>
        <v/>
      </c>
      <c r="J121" s="52"/>
      <c r="K121" s="5" t="str">
        <f t="shared" ref="K121" si="45">IF(AND(ISNUMBER(K122),ISNUMBER(K123)), K122/K123, "")</f>
        <v/>
      </c>
      <c r="L121" s="52">
        <v>0.25</v>
      </c>
      <c r="M121" s="5" t="str">
        <f t="shared" ref="M121" si="46">IF(AND(ISNUMBER(M122),ISNUMBER(M123)), M122/M123, "")</f>
        <v/>
      </c>
      <c r="N121" s="3"/>
      <c r="O121" s="5" t="str">
        <f t="shared" ref="O121" si="47">IF(AND(ISNUMBER(O122),ISNUMBER(O123)), O122/O123, "")</f>
        <v/>
      </c>
      <c r="P121" s="12"/>
      <c r="Q121" s="12"/>
      <c r="R121" s="12"/>
      <c r="S121" s="12"/>
      <c r="T121" s="12"/>
      <c r="U121" s="12"/>
      <c r="X121" s="25" t="s">
        <v>120</v>
      </c>
      <c r="Y121" s="25" t="s">
        <v>121</v>
      </c>
      <c r="Z121" s="25" t="s">
        <v>3758</v>
      </c>
      <c r="AA121" s="25" t="s">
        <v>23</v>
      </c>
      <c r="AB121" s="25"/>
    </row>
    <row r="122" spans="1:28" s="14" customFormat="1" x14ac:dyDescent="0.3">
      <c r="A122" s="13"/>
      <c r="B122" s="13" t="s">
        <v>3105</v>
      </c>
      <c r="C122" s="13" t="s">
        <v>3106</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3">
      <c r="A123" s="13"/>
      <c r="B123" s="13" t="s">
        <v>3108</v>
      </c>
      <c r="C123" s="13" t="s">
        <v>3109</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3">
      <c r="A124" s="11"/>
      <c r="B124" s="11" t="s">
        <v>3111</v>
      </c>
      <c r="C124" s="11" t="s">
        <v>3112</v>
      </c>
      <c r="D124" s="11" t="s">
        <v>556</v>
      </c>
      <c r="E124" s="3">
        <v>376417456</v>
      </c>
      <c r="F124" s="35"/>
      <c r="G124" s="3">
        <v>71015973</v>
      </c>
      <c r="H124" s="3"/>
      <c r="I124" s="5" t="str">
        <f t="shared" ref="I124" si="48">IF(AND(ISNUMBER(I125),ISNUMBER(I126)), I125/I126, "")</f>
        <v/>
      </c>
      <c r="J124" s="3"/>
      <c r="K124" s="5" t="str">
        <f t="shared" ref="K124" si="49">IF(AND(ISNUMBER(K125),ISNUMBER(K126)), K125/K126, "")</f>
        <v/>
      </c>
      <c r="L124" s="3">
        <v>71015973</v>
      </c>
      <c r="M124" s="5" t="str">
        <f t="shared" ref="M124" si="50">IF(AND(ISNUMBER(M125),ISNUMBER(M126)), M125/M126, "")</f>
        <v/>
      </c>
      <c r="N124" s="3"/>
      <c r="O124" s="5" t="str">
        <f t="shared" ref="O124" si="51">IF(AND(ISNUMBER(O125),ISNUMBER(O126)), O125/O126, "")</f>
        <v/>
      </c>
      <c r="P124" s="12"/>
      <c r="Q124" s="12"/>
      <c r="R124" s="12"/>
      <c r="S124" s="12"/>
      <c r="T124" s="12"/>
      <c r="U124" s="12"/>
      <c r="X124" s="25" t="s">
        <v>126</v>
      </c>
      <c r="Y124" s="25" t="s">
        <v>127</v>
      </c>
      <c r="Z124" s="25" t="s">
        <v>524</v>
      </c>
      <c r="AA124" s="25" t="s">
        <v>26</v>
      </c>
      <c r="AB124" s="25"/>
    </row>
    <row r="125" spans="1:28" s="14" customFormat="1" x14ac:dyDescent="0.3">
      <c r="A125" s="13"/>
      <c r="B125" s="13" t="s">
        <v>3116</v>
      </c>
      <c r="C125" s="13" t="s">
        <v>3117</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3">
      <c r="A126" s="13"/>
      <c r="B126" s="13" t="s">
        <v>3119</v>
      </c>
      <c r="C126" s="13" t="s">
        <v>3120</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ht="28.8" x14ac:dyDescent="0.3">
      <c r="A127" s="11"/>
      <c r="B127" s="11" t="s">
        <v>3122</v>
      </c>
      <c r="C127" s="11" t="s">
        <v>3123</v>
      </c>
      <c r="D127" s="11" t="s">
        <v>556</v>
      </c>
      <c r="E127" s="3"/>
      <c r="F127" s="35"/>
      <c r="G127" s="3"/>
      <c r="H127" s="3"/>
      <c r="I127" s="5" t="str">
        <f>IF(AND(ISNUMBER(I128),ISNUMBER(I129),ISNUMBER(I130)), (I128+I129)/I130, "")</f>
        <v/>
      </c>
      <c r="J127" s="3"/>
      <c r="K127" s="5" t="str">
        <f>IF(AND(ISNUMBER(K128),ISNUMBER(K129),ISNUMBER(K130)), (K128+K129)/K130, "")</f>
        <v/>
      </c>
      <c r="L127" s="3"/>
      <c r="M127" s="5" t="str">
        <f>IF(AND(ISNUMBER(M128),ISNUMBER(M129),ISNUMBER(M130)), (M128+M129)/M130, "")</f>
        <v/>
      </c>
      <c r="N127" s="3"/>
      <c r="O127" s="5" t="str">
        <f>IF(AND(ISNUMBER(O128),ISNUMBER(O129),ISNUMBER(O130)), (O128+O129)/O130, "")</f>
        <v/>
      </c>
      <c r="P127" s="12"/>
      <c r="Q127" s="12"/>
      <c r="R127" s="12"/>
      <c r="S127" s="12"/>
      <c r="T127" s="12"/>
      <c r="U127" s="12"/>
      <c r="X127" s="25" t="s">
        <v>132</v>
      </c>
      <c r="Y127" s="25" t="s">
        <v>133</v>
      </c>
      <c r="Z127" s="25" t="s">
        <v>524</v>
      </c>
      <c r="AA127" s="25" t="s">
        <v>11</v>
      </c>
      <c r="AB127" s="25"/>
    </row>
    <row r="128" spans="1:28" s="14" customFormat="1" x14ac:dyDescent="0.3">
      <c r="A128" s="13"/>
      <c r="B128" s="13" t="s">
        <v>3128</v>
      </c>
      <c r="C128" s="13" t="s">
        <v>3129</v>
      </c>
      <c r="D128" s="13" t="s">
        <v>556</v>
      </c>
      <c r="E128" s="35"/>
      <c r="F128" s="35"/>
      <c r="G128" s="35"/>
      <c r="H128" s="35"/>
      <c r="I128" s="4"/>
      <c r="J128" s="35"/>
      <c r="K128" s="4"/>
      <c r="L128" s="35"/>
      <c r="M128" s="4"/>
      <c r="N128" s="35"/>
      <c r="O128" s="4"/>
      <c r="P128" s="35"/>
      <c r="Q128" s="35"/>
      <c r="R128" s="35"/>
      <c r="S128" s="12"/>
      <c r="T128" s="12"/>
      <c r="U128" s="12"/>
      <c r="X128" s="25" t="s">
        <v>134</v>
      </c>
      <c r="Y128" s="25" t="s">
        <v>135</v>
      </c>
      <c r="Z128" s="25" t="s">
        <v>524</v>
      </c>
      <c r="AA128" s="25" t="s">
        <v>16</v>
      </c>
      <c r="AB128" s="25"/>
    </row>
    <row r="129" spans="1:28" s="14" customFormat="1" x14ac:dyDescent="0.3">
      <c r="A129" s="13"/>
      <c r="B129" s="13" t="s">
        <v>3132</v>
      </c>
      <c r="C129" s="13" t="s">
        <v>3133</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3">
      <c r="A130" s="13"/>
      <c r="B130" s="13" t="s">
        <v>3136</v>
      </c>
      <c r="C130" s="13" t="s">
        <v>3137</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3">
      <c r="A131" s="11"/>
      <c r="B131" s="11" t="s">
        <v>3153</v>
      </c>
      <c r="C131" s="11" t="s">
        <v>3154</v>
      </c>
      <c r="D131" s="11" t="s">
        <v>556</v>
      </c>
      <c r="E131" s="3" t="s">
        <v>5009</v>
      </c>
      <c r="F131" s="35"/>
      <c r="G131" s="3" t="s">
        <v>5009</v>
      </c>
      <c r="H131" s="3" t="s">
        <v>5009</v>
      </c>
      <c r="I131" s="5" t="str">
        <f>IF(ISNUMBER(I132), I132, "")</f>
        <v/>
      </c>
      <c r="J131" s="3"/>
      <c r="K131" s="5" t="str">
        <f>IF(ISNUMBER(K132), K132, "")</f>
        <v/>
      </c>
      <c r="L131" s="3" t="s">
        <v>5009</v>
      </c>
      <c r="M131" s="5" t="str">
        <f>IF(ISNUMBER(M132), M132, "")</f>
        <v/>
      </c>
      <c r="N131" s="3"/>
      <c r="O131" s="5" t="str">
        <f>IF(ISNUMBER(O132), O132, "")</f>
        <v/>
      </c>
      <c r="P131" s="12"/>
      <c r="Q131" s="12"/>
      <c r="R131" s="12"/>
      <c r="S131" s="12"/>
      <c r="T131" s="12"/>
      <c r="U131" s="12"/>
      <c r="X131" s="25" t="s">
        <v>140</v>
      </c>
      <c r="Y131" s="25" t="s">
        <v>141</v>
      </c>
      <c r="Z131" s="25" t="s">
        <v>525</v>
      </c>
      <c r="AA131" s="25" t="s">
        <v>16</v>
      </c>
      <c r="AB131" s="25"/>
    </row>
    <row r="132" spans="1:28" s="14" customFormat="1" x14ac:dyDescent="0.3">
      <c r="A132" s="13"/>
      <c r="B132" s="13" t="s">
        <v>3159</v>
      </c>
      <c r="C132" s="13" t="s">
        <v>3160</v>
      </c>
      <c r="D132" s="13" t="s">
        <v>556</v>
      </c>
      <c r="E132" s="35"/>
      <c r="F132" s="35"/>
      <c r="G132" s="35"/>
      <c r="H132" s="35"/>
      <c r="I132" s="4"/>
      <c r="J132" s="35"/>
      <c r="K132" s="4"/>
      <c r="L132" s="35"/>
      <c r="M132" s="4"/>
      <c r="N132" s="35"/>
      <c r="O132" s="4"/>
      <c r="P132" s="35"/>
      <c r="Q132" s="35"/>
      <c r="R132" s="35"/>
      <c r="S132" s="12"/>
      <c r="T132" s="12"/>
      <c r="U132" s="12"/>
      <c r="X132" s="25" t="s">
        <v>142</v>
      </c>
      <c r="Y132" s="25" t="s">
        <v>143</v>
      </c>
      <c r="Z132" s="25" t="s">
        <v>524</v>
      </c>
      <c r="AA132" s="25" t="s">
        <v>6</v>
      </c>
      <c r="AB132" s="25"/>
    </row>
    <row r="133" spans="1:28" s="14" customFormat="1" x14ac:dyDescent="0.3">
      <c r="A133" s="11"/>
      <c r="B133" s="11" t="s">
        <v>3240</v>
      </c>
      <c r="C133" s="11" t="s">
        <v>3241</v>
      </c>
      <c r="D133" s="11" t="s">
        <v>556</v>
      </c>
      <c r="E133" s="3">
        <v>318629848</v>
      </c>
      <c r="F133" s="35"/>
      <c r="G133" s="3">
        <v>267922120</v>
      </c>
      <c r="H133" s="3"/>
      <c r="I133" s="5" t="str">
        <f>IF(AND(ISNUMBER(I134),ISNUMBER(I135),ISNUMBER(I136),ISNUMBER(I137),ISNUMBER(I138)), (I134-I135-I136+I137)/I138, "")</f>
        <v/>
      </c>
      <c r="J133" s="3"/>
      <c r="K133" s="5" t="str">
        <f>IF(AND(ISNUMBER(K134),ISNUMBER(K135),ISNUMBER(K136),ISNUMBER(K137),ISNUMBER(K138)), (K134-K135-K136+K137)/K138, "")</f>
        <v/>
      </c>
      <c r="L133" s="3"/>
      <c r="M133" s="5" t="str">
        <f>IF(AND(ISNUMBER(M134),ISNUMBER(M135),ISNUMBER(M136),ISNUMBER(M137),ISNUMBER(M138)), (M134-M135-M136+M137)/M138, "")</f>
        <v/>
      </c>
      <c r="N133" s="3"/>
      <c r="O133" s="5" t="str">
        <f>IF(AND(ISNUMBER(O134),ISNUMBER(O135),ISNUMBER(O136),ISNUMBER(O137),ISNUMBER(O138)), (O134-O135-O136+O137)/O138, "")</f>
        <v/>
      </c>
      <c r="P133" s="12"/>
      <c r="Q133" s="12"/>
      <c r="R133" s="12"/>
      <c r="S133" s="12"/>
      <c r="T133" s="12"/>
      <c r="U133" s="12"/>
      <c r="X133" s="25" t="s">
        <v>144</v>
      </c>
      <c r="Y133" s="25" t="s">
        <v>145</v>
      </c>
      <c r="Z133" s="25" t="s">
        <v>525</v>
      </c>
      <c r="AA133" s="25" t="s">
        <v>6</v>
      </c>
      <c r="AB133" s="25"/>
    </row>
    <row r="134" spans="1:28" s="14" customFormat="1" x14ac:dyDescent="0.3">
      <c r="A134" s="13"/>
      <c r="B134" s="13" t="s">
        <v>3247</v>
      </c>
      <c r="C134" s="13" t="s">
        <v>3248</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3">
      <c r="A135" s="13"/>
      <c r="B135" s="13" t="s">
        <v>3250</v>
      </c>
      <c r="C135" s="13" t="s">
        <v>3251</v>
      </c>
      <c r="D135" s="13" t="s">
        <v>556</v>
      </c>
      <c r="E135" s="35"/>
      <c r="F135" s="35"/>
      <c r="G135" s="35"/>
      <c r="H135" s="35"/>
      <c r="I135" s="4"/>
      <c r="J135" s="35"/>
      <c r="K135" s="4"/>
      <c r="L135" s="35"/>
      <c r="M135" s="4"/>
      <c r="N135" s="35"/>
      <c r="O135" s="4"/>
      <c r="P135" s="35"/>
      <c r="Q135" s="35"/>
      <c r="R135" s="35"/>
      <c r="S135" s="12"/>
      <c r="T135" s="12"/>
      <c r="U135" s="12"/>
      <c r="X135" s="25" t="s">
        <v>148</v>
      </c>
      <c r="Y135" s="25" t="s">
        <v>149</v>
      </c>
      <c r="Z135" s="25" t="s">
        <v>524</v>
      </c>
      <c r="AA135" s="25" t="s">
        <v>39</v>
      </c>
      <c r="AB135" s="25"/>
    </row>
    <row r="136" spans="1:28" s="14" customFormat="1" x14ac:dyDescent="0.3">
      <c r="A136" s="13"/>
      <c r="B136" s="13" t="s">
        <v>3252</v>
      </c>
      <c r="C136" s="13" t="s">
        <v>3253</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3">
      <c r="A137" s="13"/>
      <c r="B137" s="13" t="s">
        <v>3255</v>
      </c>
      <c r="C137" s="13" t="s">
        <v>3256</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ht="28.8" x14ac:dyDescent="0.3">
      <c r="A138" s="13"/>
      <c r="B138" s="13" t="s">
        <v>3258</v>
      </c>
      <c r="C138" s="13" t="s">
        <v>3259</v>
      </c>
      <c r="D138" s="13" t="s">
        <v>556</v>
      </c>
      <c r="E138" s="35"/>
      <c r="F138" s="35"/>
      <c r="G138" s="35"/>
      <c r="H138" s="35"/>
      <c r="I138" s="4"/>
      <c r="J138" s="35"/>
      <c r="K138" s="4"/>
      <c r="L138" s="35"/>
      <c r="M138" s="4"/>
      <c r="N138" s="35"/>
      <c r="O138" s="4"/>
      <c r="P138" s="35"/>
      <c r="Q138" s="35"/>
      <c r="R138" s="35"/>
      <c r="S138" s="12"/>
      <c r="T138" s="12"/>
      <c r="U138" s="12"/>
      <c r="X138" s="25" t="s">
        <v>154</v>
      </c>
      <c r="Y138" s="25" t="s">
        <v>155</v>
      </c>
      <c r="Z138" s="25" t="s">
        <v>524</v>
      </c>
      <c r="AA138" s="25" t="s">
        <v>6</v>
      </c>
      <c r="AB138" s="25"/>
    </row>
    <row r="139" spans="1:28" s="14" customFormat="1" x14ac:dyDescent="0.3">
      <c r="A139" s="11"/>
      <c r="B139" s="11" t="s">
        <v>3274</v>
      </c>
      <c r="C139" s="11" t="s">
        <v>3275</v>
      </c>
      <c r="D139" s="11" t="s">
        <v>556</v>
      </c>
      <c r="E139" s="3">
        <v>318629848</v>
      </c>
      <c r="F139" s="35"/>
      <c r="G139" s="3">
        <v>318629848</v>
      </c>
      <c r="H139" s="3"/>
      <c r="I139" s="5" t="str">
        <f>IF(AND(ISNUMBER(I140),ISNUMBER(I141)), I140/I141, "")</f>
        <v/>
      </c>
      <c r="J139" s="3"/>
      <c r="K139" s="5" t="str">
        <f>IF(AND(ISNUMBER(K140),ISNUMBER(K141)), K140/K141, "")</f>
        <v/>
      </c>
      <c r="L139" s="3">
        <v>318629848</v>
      </c>
      <c r="M139" s="5" t="str">
        <f>IF(AND(ISNUMBER(M140),ISNUMBER(M141)), M140/M141, "")</f>
        <v/>
      </c>
      <c r="N139" s="3"/>
      <c r="O139" s="5" t="str">
        <f>IF(AND(ISNUMBER(O140),ISNUMBER(O141)), O140/O141, "")</f>
        <v/>
      </c>
      <c r="P139" s="12"/>
      <c r="Q139" s="12"/>
      <c r="R139" s="12"/>
      <c r="S139" s="12"/>
      <c r="T139" s="12"/>
      <c r="U139" s="12"/>
      <c r="X139" s="25" t="s">
        <v>156</v>
      </c>
      <c r="Y139" s="25" t="s">
        <v>157</v>
      </c>
      <c r="Z139" s="25" t="s">
        <v>524</v>
      </c>
      <c r="AA139" s="25" t="s">
        <v>6</v>
      </c>
      <c r="AB139" s="25"/>
    </row>
    <row r="140" spans="1:28" s="14" customFormat="1" x14ac:dyDescent="0.3">
      <c r="A140" s="13"/>
      <c r="B140" s="13" t="s">
        <v>3282</v>
      </c>
      <c r="C140" s="13" t="s">
        <v>3283</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3">
      <c r="A141" s="13"/>
      <c r="B141" s="13" t="s">
        <v>3284</v>
      </c>
      <c r="C141" s="13" t="s">
        <v>3285</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3">
      <c r="A142" s="11"/>
      <c r="B142" s="11" t="s">
        <v>3287</v>
      </c>
      <c r="C142" s="11" t="s">
        <v>3288</v>
      </c>
      <c r="D142" s="11" t="s">
        <v>556</v>
      </c>
      <c r="E142" s="3">
        <v>4.9000000000000004</v>
      </c>
      <c r="F142" s="35"/>
      <c r="G142" s="3">
        <v>4.9000000000000004</v>
      </c>
      <c r="H142" s="3"/>
      <c r="I142" s="5" t="str">
        <f>IF(AND(ISNUMBER(I143),ISNUMBER(I144)), I143/I144, "")</f>
        <v/>
      </c>
      <c r="J142" s="3"/>
      <c r="K142" s="5" t="str">
        <f>IF(AND(ISNUMBER(K143),ISNUMBER(K144)), K143/K144, "")</f>
        <v/>
      </c>
      <c r="L142" s="3">
        <v>4.9000000000000004</v>
      </c>
      <c r="M142" s="5" t="str">
        <f>IF(AND(ISNUMBER(M143),ISNUMBER(M144)), M143/M144, "")</f>
        <v/>
      </c>
      <c r="N142" s="3"/>
      <c r="O142" s="5" t="str">
        <f>IF(AND(ISNUMBER(O143),ISNUMBER(O144)), O143/O144, "")</f>
        <v/>
      </c>
      <c r="P142" s="12"/>
      <c r="Q142" s="12"/>
      <c r="R142" s="12"/>
      <c r="S142" s="12"/>
      <c r="T142" s="12"/>
      <c r="U142" s="12"/>
      <c r="X142" s="25" t="s">
        <v>162</v>
      </c>
      <c r="Y142" s="25" t="s">
        <v>163</v>
      </c>
      <c r="Z142" s="25" t="s">
        <v>524</v>
      </c>
      <c r="AA142" s="25" t="s">
        <v>6</v>
      </c>
      <c r="AB142" s="25"/>
    </row>
    <row r="143" spans="1:28" s="14" customFormat="1" x14ac:dyDescent="0.3">
      <c r="A143" s="13"/>
      <c r="B143" s="13" t="s">
        <v>3293</v>
      </c>
      <c r="C143" s="13" t="s">
        <v>3283</v>
      </c>
      <c r="D143" s="13" t="s">
        <v>556</v>
      </c>
      <c r="E143" s="35"/>
      <c r="F143" s="35"/>
      <c r="G143" s="35"/>
      <c r="H143" s="35"/>
      <c r="I143" s="4"/>
      <c r="J143" s="35"/>
      <c r="K143" s="4"/>
      <c r="L143" s="35"/>
      <c r="M143" s="4"/>
      <c r="N143" s="35"/>
      <c r="O143" s="4"/>
      <c r="P143" s="35"/>
      <c r="Q143" s="35"/>
      <c r="R143" s="35"/>
      <c r="S143" s="12"/>
      <c r="T143" s="12"/>
      <c r="U143" s="12"/>
      <c r="X143" s="25" t="s">
        <v>164</v>
      </c>
      <c r="Y143" s="25" t="s">
        <v>165</v>
      </c>
      <c r="Z143" s="25" t="s">
        <v>525</v>
      </c>
      <c r="AA143" s="25" t="s">
        <v>11</v>
      </c>
      <c r="AB143" s="25"/>
    </row>
    <row r="144" spans="1:28" s="14" customFormat="1" x14ac:dyDescent="0.3">
      <c r="A144" s="13"/>
      <c r="B144" s="13" t="s">
        <v>3294</v>
      </c>
      <c r="C144" s="13" t="s">
        <v>3272</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3">
      <c r="A145" s="11"/>
      <c r="B145" s="11" t="s">
        <v>3365</v>
      </c>
      <c r="C145" s="11" t="s">
        <v>3366</v>
      </c>
      <c r="D145" s="11" t="s">
        <v>556</v>
      </c>
      <c r="E145" s="3" t="s">
        <v>5010</v>
      </c>
      <c r="F145" s="35"/>
      <c r="G145" s="3">
        <v>16542345</v>
      </c>
      <c r="H145" s="3"/>
      <c r="I145" s="5" t="str">
        <f>IF(AND(ISNUMBER(I146),ISNUMBER(I147)), I146/I147*365, "")</f>
        <v/>
      </c>
      <c r="J145" s="3"/>
      <c r="K145" s="5" t="str">
        <f>IF(AND(ISNUMBER(K146),ISNUMBER(K147)), K146/K147*365, "")</f>
        <v/>
      </c>
      <c r="L145" s="3">
        <v>16542345</v>
      </c>
      <c r="M145" s="5" t="str">
        <f>IF(AND(ISNUMBER(M146),ISNUMBER(M147)), M146/M147*365, "")</f>
        <v/>
      </c>
      <c r="N145" s="3"/>
      <c r="O145" s="5" t="str">
        <f>IF(AND(ISNUMBER(O146),ISNUMBER(O147)), O146/O147*365, "")</f>
        <v/>
      </c>
      <c r="P145" s="12"/>
      <c r="Q145" s="12"/>
      <c r="R145" s="12"/>
      <c r="S145" s="12"/>
      <c r="T145" s="12"/>
      <c r="U145" s="12"/>
      <c r="X145" s="25" t="s">
        <v>168</v>
      </c>
      <c r="Y145" s="25" t="s">
        <v>169</v>
      </c>
      <c r="Z145" s="25" t="s">
        <v>524</v>
      </c>
      <c r="AA145" s="25" t="s">
        <v>26</v>
      </c>
      <c r="AB145" s="25"/>
    </row>
    <row r="146" spans="1:28" s="14" customFormat="1" x14ac:dyDescent="0.3">
      <c r="A146" s="13"/>
      <c r="B146" s="13" t="s">
        <v>3372</v>
      </c>
      <c r="C146" s="13" t="s">
        <v>3373</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3">
      <c r="A147" s="13"/>
      <c r="B147" s="13" t="s">
        <v>3375</v>
      </c>
      <c r="C147" s="13" t="s">
        <v>3376</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x14ac:dyDescent="0.3">
      <c r="A148" s="13"/>
      <c r="B148" s="13" t="s">
        <v>3378</v>
      </c>
      <c r="C148" s="13" t="s">
        <v>3379</v>
      </c>
      <c r="D148" s="13" t="s">
        <v>556</v>
      </c>
      <c r="E148" s="35"/>
      <c r="F148" s="35"/>
      <c r="G148" s="35"/>
      <c r="H148" s="35"/>
      <c r="I148" s="4"/>
      <c r="J148" s="35"/>
      <c r="K148" s="4"/>
      <c r="L148" s="35"/>
      <c r="M148" s="4"/>
      <c r="N148" s="35"/>
      <c r="O148" s="4"/>
      <c r="P148" s="35"/>
      <c r="Q148" s="35"/>
      <c r="R148" s="35"/>
      <c r="S148" s="12"/>
      <c r="T148" s="12"/>
      <c r="U148" s="12"/>
      <c r="X148" s="25" t="s">
        <v>174</v>
      </c>
      <c r="Y148" s="25" t="s">
        <v>175</v>
      </c>
      <c r="Z148" s="25" t="s">
        <v>524</v>
      </c>
      <c r="AA148" s="25" t="s">
        <v>16</v>
      </c>
      <c r="AB148" s="25"/>
    </row>
    <row r="149" spans="1:28" s="14" customFormat="1" ht="28.8" x14ac:dyDescent="0.3">
      <c r="A149" s="11"/>
      <c r="B149" s="11" t="s">
        <v>3401</v>
      </c>
      <c r="C149" s="11" t="s">
        <v>3402</v>
      </c>
      <c r="D149" s="11" t="s">
        <v>556</v>
      </c>
      <c r="E149" s="3">
        <v>91649000</v>
      </c>
      <c r="F149" s="35"/>
      <c r="G149" s="3">
        <v>69563175</v>
      </c>
      <c r="H149" s="3"/>
      <c r="I149" s="5" t="str">
        <f>IF(AND(ISNUMBER(I150),ISNUMBER(I151),ISNUMBER(I152)), (I150+I151)/I152, "")</f>
        <v/>
      </c>
      <c r="J149" s="3"/>
      <c r="K149" s="5" t="str">
        <f>IF(AND(ISNUMBER(K150),ISNUMBER(K151),ISNUMBER(K152)), (K150+K151)/K152, "")</f>
        <v/>
      </c>
      <c r="L149" s="3">
        <v>69563175</v>
      </c>
      <c r="M149" s="5" t="str">
        <f>IF(AND(ISNUMBER(M150),ISNUMBER(M151),ISNUMBER(M152)), (M150+M151)/M152, "")</f>
        <v/>
      </c>
      <c r="N149" s="3"/>
      <c r="O149" s="5" t="str">
        <f>IF(AND(ISNUMBER(O150),ISNUMBER(O151),ISNUMBER(O152)), (O150+O151)/O152, "")</f>
        <v/>
      </c>
      <c r="P149" s="12"/>
      <c r="Q149" s="12"/>
      <c r="R149" s="12"/>
      <c r="S149" s="12"/>
      <c r="T149" s="12"/>
      <c r="U149" s="12"/>
      <c r="X149" s="25" t="s">
        <v>176</v>
      </c>
      <c r="Y149" s="25" t="s">
        <v>177</v>
      </c>
      <c r="Z149" s="25" t="s">
        <v>3758</v>
      </c>
      <c r="AA149" s="25" t="s">
        <v>11</v>
      </c>
      <c r="AB149" s="25"/>
    </row>
    <row r="150" spans="1:28" s="14" customFormat="1" x14ac:dyDescent="0.3">
      <c r="A150" s="13"/>
      <c r="B150" s="13" t="s">
        <v>3407</v>
      </c>
      <c r="C150" s="13" t="s">
        <v>3408</v>
      </c>
      <c r="D150" s="13" t="s">
        <v>556</v>
      </c>
      <c r="E150" s="35"/>
      <c r="F150" s="35"/>
      <c r="G150" s="35"/>
      <c r="H150" s="35"/>
      <c r="I150" s="4"/>
      <c r="J150" s="35"/>
      <c r="K150" s="4"/>
      <c r="L150" s="35"/>
      <c r="M150" s="4"/>
      <c r="N150" s="35"/>
      <c r="O150" s="4"/>
      <c r="P150" s="35"/>
      <c r="Q150" s="35"/>
      <c r="R150" s="35"/>
      <c r="S150" s="12"/>
      <c r="T150" s="12"/>
      <c r="U150" s="12"/>
      <c r="X150" s="25" t="s">
        <v>178</v>
      </c>
      <c r="Y150" s="25" t="s">
        <v>179</v>
      </c>
      <c r="Z150" s="25" t="s">
        <v>524</v>
      </c>
      <c r="AA150" s="25" t="s">
        <v>26</v>
      </c>
      <c r="AB150" s="25"/>
    </row>
    <row r="151" spans="1:28" s="14" customFormat="1" x14ac:dyDescent="0.3">
      <c r="A151" s="13"/>
      <c r="B151" s="13" t="s">
        <v>3410</v>
      </c>
      <c r="C151" s="13" t="s">
        <v>3411</v>
      </c>
      <c r="D151" s="13" t="s">
        <v>556</v>
      </c>
      <c r="E151" s="35"/>
      <c r="F151" s="35"/>
      <c r="G151" s="35"/>
      <c r="H151" s="35"/>
      <c r="I151" s="4"/>
      <c r="J151" s="35"/>
      <c r="K151" s="4"/>
      <c r="L151" s="35"/>
      <c r="M151" s="4"/>
      <c r="N151" s="35"/>
      <c r="O151" s="4"/>
      <c r="P151" s="35"/>
      <c r="Q151" s="35"/>
      <c r="R151" s="35"/>
      <c r="S151" s="12"/>
      <c r="T151" s="12"/>
      <c r="U151" s="12"/>
      <c r="X151" s="25" t="s">
        <v>180</v>
      </c>
      <c r="Y151" s="25" t="s">
        <v>181</v>
      </c>
      <c r="Z151" s="25" t="s">
        <v>524</v>
      </c>
      <c r="AA151" s="25" t="s">
        <v>26</v>
      </c>
      <c r="AB151" s="25"/>
    </row>
    <row r="152" spans="1:28" s="14" customFormat="1" x14ac:dyDescent="0.3">
      <c r="A152" s="13"/>
      <c r="B152" s="13" t="s">
        <v>3413</v>
      </c>
      <c r="C152" s="13" t="s">
        <v>3414</v>
      </c>
      <c r="D152" s="13" t="s">
        <v>556</v>
      </c>
      <c r="E152" s="35"/>
      <c r="F152" s="35"/>
      <c r="G152" s="35"/>
      <c r="H152" s="35"/>
      <c r="I152" s="4"/>
      <c r="J152" s="35"/>
      <c r="K152" s="4"/>
      <c r="L152" s="35"/>
      <c r="M152" s="4"/>
      <c r="N152" s="35"/>
      <c r="O152" s="4"/>
      <c r="P152" s="35"/>
      <c r="Q152" s="35"/>
      <c r="R152" s="35"/>
      <c r="S152" s="12"/>
      <c r="T152" s="12"/>
      <c r="U152" s="12"/>
      <c r="X152" s="25" t="s">
        <v>182</v>
      </c>
      <c r="Y152" s="25" t="s">
        <v>183</v>
      </c>
      <c r="Z152" s="25" t="s">
        <v>525</v>
      </c>
      <c r="AA152" s="25" t="s">
        <v>62</v>
      </c>
      <c r="AB152" s="25"/>
    </row>
    <row r="153" spans="1:28" s="14" customFormat="1" x14ac:dyDescent="0.3">
      <c r="A153" s="11"/>
      <c r="B153" s="11" t="s">
        <v>3520</v>
      </c>
      <c r="C153" s="11" t="s">
        <v>3521</v>
      </c>
      <c r="D153" s="11" t="s">
        <v>556</v>
      </c>
      <c r="E153" s="52">
        <v>1</v>
      </c>
      <c r="F153" s="35"/>
      <c r="G153" s="52">
        <v>1</v>
      </c>
      <c r="H153" s="3"/>
      <c r="I153" s="5" t="str">
        <f>IF(AND(ISNUMBER(I154),ISNUMBER(I155)), I154/I155, "")</f>
        <v/>
      </c>
      <c r="J153" s="52"/>
      <c r="K153" s="5" t="str">
        <f>IF(AND(ISNUMBER(K154),ISNUMBER(K155)), K154/K155, "")</f>
        <v/>
      </c>
      <c r="L153" s="52">
        <v>1</v>
      </c>
      <c r="M153" s="5" t="str">
        <f>IF(AND(ISNUMBER(M154),ISNUMBER(M155)), M154/M155, "")</f>
        <v/>
      </c>
      <c r="N153" s="3"/>
      <c r="O153" s="5" t="str">
        <f>IF(AND(ISNUMBER(O154),ISNUMBER(O155)), O154/O155, "")</f>
        <v/>
      </c>
      <c r="P153" s="12"/>
      <c r="Q153" s="12"/>
      <c r="R153" s="12"/>
      <c r="S153" s="12"/>
      <c r="T153" s="12"/>
      <c r="U153" s="12"/>
      <c r="X153" s="25" t="s">
        <v>478</v>
      </c>
      <c r="Y153" s="25" t="s">
        <v>479</v>
      </c>
      <c r="Z153" s="25" t="s">
        <v>524</v>
      </c>
      <c r="AA153" s="25" t="s">
        <v>442</v>
      </c>
      <c r="AB153" s="25"/>
    </row>
    <row r="154" spans="1:28" s="14" customFormat="1" x14ac:dyDescent="0.3">
      <c r="A154" s="13"/>
      <c r="B154" s="13" t="s">
        <v>3529</v>
      </c>
      <c r="C154" s="13" t="s">
        <v>3530</v>
      </c>
      <c r="D154" s="13" t="s">
        <v>556</v>
      </c>
      <c r="E154" s="35"/>
      <c r="F154" s="35"/>
      <c r="G154" s="35"/>
      <c r="H154" s="35"/>
      <c r="I154" s="4"/>
      <c r="J154" s="35"/>
      <c r="K154" s="4"/>
      <c r="L154" s="35"/>
      <c r="M154" s="4"/>
      <c r="N154" s="35"/>
      <c r="O154" s="4"/>
      <c r="P154" s="35"/>
      <c r="Q154" s="35"/>
      <c r="R154" s="35"/>
      <c r="S154" s="12"/>
      <c r="T154" s="12"/>
      <c r="U154" s="12"/>
      <c r="X154" s="25" t="s">
        <v>184</v>
      </c>
      <c r="Y154" s="25" t="s">
        <v>185</v>
      </c>
      <c r="Z154" s="25" t="s">
        <v>524</v>
      </c>
      <c r="AA154" s="25" t="s">
        <v>39</v>
      </c>
      <c r="AB154" s="25"/>
    </row>
    <row r="155" spans="1:28" s="14" customFormat="1" x14ac:dyDescent="0.3">
      <c r="A155" s="13"/>
      <c r="B155" s="13" t="s">
        <v>3534</v>
      </c>
      <c r="C155" s="13" t="s">
        <v>3535</v>
      </c>
      <c r="D155" s="13" t="s">
        <v>556</v>
      </c>
      <c r="E155" s="35"/>
      <c r="F155" s="35"/>
      <c r="G155" s="35"/>
      <c r="H155" s="35"/>
      <c r="I155" s="4"/>
      <c r="J155" s="35"/>
      <c r="K155" s="4"/>
      <c r="L155" s="35"/>
      <c r="M155" s="4"/>
      <c r="N155" s="35"/>
      <c r="O155" s="4"/>
      <c r="P155" s="35"/>
      <c r="Q155" s="35"/>
      <c r="R155" s="35"/>
      <c r="S155" s="12"/>
      <c r="T155" s="12"/>
      <c r="U155" s="12"/>
      <c r="X155" s="25" t="s">
        <v>480</v>
      </c>
      <c r="Y155" s="25" t="s">
        <v>481</v>
      </c>
      <c r="Z155" s="25" t="s">
        <v>524</v>
      </c>
      <c r="AA155" s="25" t="s">
        <v>23</v>
      </c>
      <c r="AB155" s="25"/>
    </row>
    <row r="156" spans="1:28" s="14" customFormat="1" x14ac:dyDescent="0.3">
      <c r="A156" s="11"/>
      <c r="B156" s="11" t="s">
        <v>3537</v>
      </c>
      <c r="C156" s="11" t="s">
        <v>3538</v>
      </c>
      <c r="D156" s="11" t="s">
        <v>556</v>
      </c>
      <c r="E156" s="52">
        <v>0</v>
      </c>
      <c r="F156" s="35"/>
      <c r="G156" s="52">
        <v>0</v>
      </c>
      <c r="H156" s="52"/>
      <c r="I156" s="5" t="str">
        <f>IF(AND(ISNUMBER(I157),ISNUMBER(I158)), I157/I158, "")</f>
        <v/>
      </c>
      <c r="J156" s="52"/>
      <c r="K156" s="5" t="str">
        <f>IF(AND(ISNUMBER(K157),ISNUMBER(K158)), K157/K158, "")</f>
        <v/>
      </c>
      <c r="L156" s="3">
        <v>0</v>
      </c>
      <c r="M156" s="5" t="str">
        <f>IF(AND(ISNUMBER(M157),ISNUMBER(M158)), M157/M158, "")</f>
        <v/>
      </c>
      <c r="N156" s="3"/>
      <c r="O156" s="5" t="str">
        <f>IF(AND(ISNUMBER(O157),ISNUMBER(O158)), O157/O158, "")</f>
        <v/>
      </c>
      <c r="P156" s="12"/>
      <c r="Q156" s="12"/>
      <c r="R156" s="12"/>
      <c r="S156" s="12"/>
      <c r="T156" s="12"/>
      <c r="U156" s="12"/>
      <c r="X156" s="25" t="s">
        <v>186</v>
      </c>
      <c r="Y156" s="25" t="s">
        <v>187</v>
      </c>
      <c r="Z156" s="25" t="s">
        <v>3758</v>
      </c>
      <c r="AA156" s="25" t="s">
        <v>23</v>
      </c>
      <c r="AB156" s="25"/>
    </row>
    <row r="157" spans="1:28" s="14" customFormat="1" x14ac:dyDescent="0.3">
      <c r="A157" s="13"/>
      <c r="B157" s="13" t="s">
        <v>3544</v>
      </c>
      <c r="C157" s="13" t="s">
        <v>3545</v>
      </c>
      <c r="D157" s="13" t="s">
        <v>556</v>
      </c>
      <c r="E157" s="35"/>
      <c r="F157" s="35"/>
      <c r="G157" s="35"/>
      <c r="H157" s="35"/>
      <c r="I157" s="4"/>
      <c r="J157" s="35"/>
      <c r="K157" s="4"/>
      <c r="L157" s="35"/>
      <c r="M157" s="4"/>
      <c r="N157" s="35"/>
      <c r="O157" s="4"/>
      <c r="P157" s="35"/>
      <c r="Q157" s="35"/>
      <c r="R157" s="35"/>
      <c r="S157" s="12"/>
      <c r="T157" s="12"/>
      <c r="U157" s="12"/>
      <c r="X157" s="25" t="s">
        <v>188</v>
      </c>
      <c r="Y157" s="25" t="s">
        <v>189</v>
      </c>
      <c r="Z157" s="25" t="s">
        <v>524</v>
      </c>
      <c r="AA157" s="25" t="s">
        <v>89</v>
      </c>
      <c r="AB157" s="25"/>
    </row>
    <row r="158" spans="1:28" s="14" customFormat="1" x14ac:dyDescent="0.3">
      <c r="A158" s="13"/>
      <c r="B158" s="13" t="s">
        <v>3547</v>
      </c>
      <c r="C158" s="13" t="s">
        <v>3548</v>
      </c>
      <c r="D158" s="13" t="s">
        <v>556</v>
      </c>
      <c r="E158" s="35"/>
      <c r="F158" s="35"/>
      <c r="G158" s="35"/>
      <c r="H158" s="35"/>
      <c r="I158" s="4"/>
      <c r="J158" s="35"/>
      <c r="K158" s="4"/>
      <c r="L158" s="35"/>
      <c r="M158" s="4"/>
      <c r="N158" s="35"/>
      <c r="O158" s="4"/>
      <c r="P158" s="35"/>
      <c r="Q158" s="35"/>
      <c r="R158" s="35"/>
      <c r="S158" s="12"/>
      <c r="T158" s="12"/>
      <c r="U158" s="12"/>
      <c r="X158" s="25" t="s">
        <v>190</v>
      </c>
      <c r="Y158" s="25" t="s">
        <v>191</v>
      </c>
      <c r="Z158" s="25" t="s">
        <v>524</v>
      </c>
      <c r="AA158" s="25" t="s">
        <v>62</v>
      </c>
      <c r="AB158" s="25"/>
    </row>
    <row r="159" spans="1:28" s="14" customFormat="1" x14ac:dyDescent="0.3">
      <c r="A159" s="11"/>
      <c r="B159" s="11" t="s">
        <v>3578</v>
      </c>
      <c r="C159" s="11" t="s">
        <v>3579</v>
      </c>
      <c r="D159" s="11" t="s">
        <v>556</v>
      </c>
      <c r="E159" s="3">
        <v>30</v>
      </c>
      <c r="F159" s="35"/>
      <c r="G159" s="3">
        <v>30</v>
      </c>
      <c r="H159" s="3"/>
      <c r="I159" s="5" t="str">
        <f>IF(AND(ISNUMBER(I160),ISNUMBER(I161),ISNUMBER(I162)), (I160-I161)/I162*365, "")</f>
        <v/>
      </c>
      <c r="J159" s="3"/>
      <c r="K159" s="5" t="str">
        <f>IF(AND(ISNUMBER(K160),ISNUMBER(K161),ISNUMBER(K162)), (K160-K161)/K162*365, "")</f>
        <v/>
      </c>
      <c r="L159" s="3"/>
      <c r="M159" s="5" t="str">
        <f>IF(AND(ISNUMBER(M160),ISNUMBER(M161),ISNUMBER(M162)), (M160-M161)/M162*365, "")</f>
        <v/>
      </c>
      <c r="N159" s="3"/>
      <c r="O159" s="5" t="str">
        <f>IF(AND(ISNUMBER(O160),ISNUMBER(O161),ISNUMBER(O162)), (O160-O161)/O162*365, "")</f>
        <v/>
      </c>
      <c r="P159" s="12"/>
      <c r="Q159" s="12"/>
      <c r="R159" s="12"/>
      <c r="S159" s="12"/>
      <c r="T159" s="12"/>
      <c r="U159" s="12"/>
      <c r="X159" s="25" t="s">
        <v>192</v>
      </c>
      <c r="Y159" s="25" t="s">
        <v>193</v>
      </c>
      <c r="Z159" s="25" t="s">
        <v>3758</v>
      </c>
      <c r="AA159" s="25" t="s">
        <v>39</v>
      </c>
      <c r="AB159" s="25"/>
    </row>
    <row r="160" spans="1:28" s="14" customFormat="1" x14ac:dyDescent="0.3">
      <c r="A160" s="13"/>
      <c r="B160" s="13" t="s">
        <v>3584</v>
      </c>
      <c r="C160" s="13" t="s">
        <v>3585</v>
      </c>
      <c r="D160" s="13" t="s">
        <v>556</v>
      </c>
      <c r="E160" s="35"/>
      <c r="F160" s="35"/>
      <c r="G160" s="35"/>
      <c r="H160" s="35"/>
      <c r="I160" s="4"/>
      <c r="J160" s="35"/>
      <c r="K160" s="4"/>
      <c r="L160" s="35"/>
      <c r="M160" s="4"/>
      <c r="N160" s="35"/>
      <c r="O160" s="4"/>
      <c r="P160" s="35"/>
      <c r="Q160" s="35"/>
      <c r="R160" s="35"/>
      <c r="S160" s="12"/>
      <c r="T160" s="12"/>
      <c r="U160" s="12"/>
      <c r="X160" s="25" t="s">
        <v>194</v>
      </c>
      <c r="Y160" s="25" t="s">
        <v>195</v>
      </c>
      <c r="Z160" s="25" t="s">
        <v>3758</v>
      </c>
      <c r="AA160" s="25" t="s">
        <v>39</v>
      </c>
      <c r="AB160" s="25"/>
    </row>
    <row r="161" spans="1:28" s="14" customFormat="1" x14ac:dyDescent="0.3">
      <c r="A161" s="13"/>
      <c r="B161" s="13" t="s">
        <v>3587</v>
      </c>
      <c r="C161" s="13" t="s">
        <v>3588</v>
      </c>
      <c r="D161" s="13" t="s">
        <v>556</v>
      </c>
      <c r="E161" s="35"/>
      <c r="F161" s="35"/>
      <c r="G161" s="35"/>
      <c r="H161" s="35"/>
      <c r="I161" s="4"/>
      <c r="J161" s="35"/>
      <c r="K161" s="4"/>
      <c r="L161" s="35"/>
      <c r="M161" s="4"/>
      <c r="N161" s="35"/>
      <c r="O161" s="4"/>
      <c r="P161" s="35"/>
      <c r="Q161" s="35"/>
      <c r="R161" s="35"/>
      <c r="S161" s="12"/>
      <c r="T161" s="12"/>
      <c r="U161" s="12"/>
      <c r="X161" s="25" t="s">
        <v>196</v>
      </c>
      <c r="Y161" s="25" t="s">
        <v>197</v>
      </c>
      <c r="Z161" s="25" t="s">
        <v>524</v>
      </c>
      <c r="AA161" s="25" t="s">
        <v>62</v>
      </c>
      <c r="AB161" s="25"/>
    </row>
    <row r="162" spans="1:28" s="14" customFormat="1" x14ac:dyDescent="0.3">
      <c r="A162" s="13"/>
      <c r="B162" s="13" t="s">
        <v>3590</v>
      </c>
      <c r="C162" s="13" t="s">
        <v>3591</v>
      </c>
      <c r="D162" s="13" t="s">
        <v>556</v>
      </c>
      <c r="E162" s="35"/>
      <c r="F162" s="35"/>
      <c r="G162" s="35"/>
      <c r="H162" s="35"/>
      <c r="I162" s="4"/>
      <c r="J162" s="35"/>
      <c r="K162" s="4"/>
      <c r="L162" s="35"/>
      <c r="M162" s="4"/>
      <c r="N162" s="35"/>
      <c r="O162" s="4"/>
      <c r="P162" s="35"/>
      <c r="Q162" s="35"/>
      <c r="R162" s="35"/>
      <c r="S162" s="12"/>
      <c r="T162" s="12"/>
      <c r="U162" s="12"/>
      <c r="X162" s="25" t="s">
        <v>198</v>
      </c>
      <c r="Y162" s="25" t="s">
        <v>199</v>
      </c>
      <c r="Z162" s="25" t="s">
        <v>524</v>
      </c>
      <c r="AA162" s="25" t="s">
        <v>6</v>
      </c>
      <c r="AB162" s="25"/>
    </row>
    <row r="163" spans="1:28" s="14" customFormat="1" x14ac:dyDescent="0.3">
      <c r="A163" s="13"/>
      <c r="B163" s="13" t="s">
        <v>3593</v>
      </c>
      <c r="C163" s="13" t="s">
        <v>3594</v>
      </c>
      <c r="D163" s="13" t="s">
        <v>556</v>
      </c>
      <c r="E163" s="35"/>
      <c r="F163" s="35"/>
      <c r="G163" s="35"/>
      <c r="H163" s="35"/>
      <c r="I163" s="4"/>
      <c r="J163" s="35"/>
      <c r="K163" s="4"/>
      <c r="L163" s="35"/>
      <c r="M163" s="4"/>
      <c r="N163" s="35"/>
      <c r="O163" s="4"/>
      <c r="P163" s="35"/>
      <c r="Q163" s="35"/>
      <c r="R163" s="35"/>
      <c r="S163" s="12"/>
      <c r="T163" s="12"/>
      <c r="U163" s="12"/>
      <c r="X163" s="25" t="s">
        <v>200</v>
      </c>
      <c r="Y163" s="25" t="s">
        <v>201</v>
      </c>
      <c r="Z163" s="25" t="s">
        <v>524</v>
      </c>
      <c r="AA163" s="25" t="s">
        <v>16</v>
      </c>
      <c r="AB163" s="25"/>
    </row>
    <row r="164" spans="1:28" s="14" customFormat="1" x14ac:dyDescent="0.3">
      <c r="A164" s="11"/>
      <c r="B164" s="11" t="s">
        <v>3596</v>
      </c>
      <c r="C164" s="11" t="s">
        <v>3597</v>
      </c>
      <c r="D164" s="11" t="s">
        <v>556</v>
      </c>
      <c r="E164" s="3">
        <v>30</v>
      </c>
      <c r="F164" s="35"/>
      <c r="G164" s="3">
        <v>30</v>
      </c>
      <c r="H164" s="3"/>
      <c r="I164" s="5" t="str">
        <f>IF(AND(ISNUMBER(I165),ISNUMBER(I166),ISNUMBER(I167),ISNUMBER(I168)), (I165+I166-I167-I168)/I166, "")</f>
        <v/>
      </c>
      <c r="J164" s="3"/>
      <c r="K164" s="5" t="str">
        <f>IF(AND(ISNUMBER(K165),ISNUMBER(K166),ISNUMBER(K167),ISNUMBER(K168)), (K165+K166-K167-K168)/K166, "")</f>
        <v/>
      </c>
      <c r="L164" s="3">
        <v>30</v>
      </c>
      <c r="M164" s="5" t="str">
        <f>IF(AND(ISNUMBER(M165),ISNUMBER(M166),ISNUMBER(M167),ISNUMBER(M168)), (M165+M166-M167-M168)/M166, "")</f>
        <v/>
      </c>
      <c r="N164" s="3"/>
      <c r="O164" s="5" t="str">
        <f>IF(AND(ISNUMBER(O165),ISNUMBER(O166),ISNUMBER(O167),ISNUMBER(O168)), (O165+O166-O167-O168)/O166, "")</f>
        <v/>
      </c>
      <c r="P164" s="12"/>
      <c r="Q164" s="12"/>
      <c r="R164" s="12"/>
      <c r="S164" s="12"/>
      <c r="T164" s="12"/>
      <c r="U164" s="12"/>
      <c r="X164" s="25" t="s">
        <v>482</v>
      </c>
      <c r="Y164" s="25" t="s">
        <v>483</v>
      </c>
      <c r="Z164" s="25" t="s">
        <v>3758</v>
      </c>
      <c r="AA164" s="25" t="s">
        <v>23</v>
      </c>
      <c r="AB164" s="25"/>
    </row>
    <row r="165" spans="1:28" s="14" customFormat="1" x14ac:dyDescent="0.3">
      <c r="A165" s="13"/>
      <c r="B165" s="13" t="s">
        <v>3602</v>
      </c>
      <c r="C165" s="13" t="s">
        <v>3603</v>
      </c>
      <c r="D165" s="13" t="s">
        <v>556</v>
      </c>
      <c r="E165" s="35"/>
      <c r="F165" s="35"/>
      <c r="G165" s="35"/>
      <c r="H165" s="35"/>
      <c r="I165" s="4"/>
      <c r="J165" s="35"/>
      <c r="K165" s="4"/>
      <c r="L165" s="35"/>
      <c r="M165" s="4"/>
      <c r="N165" s="35"/>
      <c r="O165" s="4"/>
      <c r="P165" s="35"/>
      <c r="Q165" s="35"/>
      <c r="R165" s="35"/>
      <c r="S165" s="12"/>
      <c r="T165" s="12"/>
      <c r="U165" s="12"/>
      <c r="X165" s="25" t="s">
        <v>202</v>
      </c>
      <c r="Y165" s="25" t="s">
        <v>203</v>
      </c>
      <c r="Z165" s="25" t="s">
        <v>524</v>
      </c>
      <c r="AA165" s="25" t="s">
        <v>23</v>
      </c>
      <c r="AB165" s="25"/>
    </row>
    <row r="166" spans="1:28" s="14" customFormat="1" x14ac:dyDescent="0.3">
      <c r="A166" s="13"/>
      <c r="B166" s="13" t="s">
        <v>3605</v>
      </c>
      <c r="C166" s="13" t="s">
        <v>3606</v>
      </c>
      <c r="D166" s="13" t="s">
        <v>556</v>
      </c>
      <c r="E166" s="35"/>
      <c r="F166" s="35"/>
      <c r="G166" s="35"/>
      <c r="H166" s="35"/>
      <c r="I166" s="4"/>
      <c r="J166" s="35"/>
      <c r="K166" s="4"/>
      <c r="L166" s="35"/>
      <c r="M166" s="4"/>
      <c r="N166" s="35"/>
      <c r="O166" s="4"/>
      <c r="P166" s="35"/>
      <c r="Q166" s="35"/>
      <c r="R166" s="35"/>
      <c r="S166" s="12"/>
      <c r="T166" s="12"/>
      <c r="U166" s="12"/>
      <c r="X166" s="25" t="s">
        <v>204</v>
      </c>
      <c r="Y166" s="25" t="s">
        <v>205</v>
      </c>
      <c r="Z166" s="25" t="s">
        <v>3758</v>
      </c>
      <c r="AA166" s="25" t="s">
        <v>62</v>
      </c>
      <c r="AB166" s="25"/>
    </row>
    <row r="167" spans="1:28" s="14" customFormat="1" x14ac:dyDescent="0.3">
      <c r="A167" s="13"/>
      <c r="B167" s="13" t="s">
        <v>3607</v>
      </c>
      <c r="C167" s="13" t="s">
        <v>3608</v>
      </c>
      <c r="D167" s="13" t="s">
        <v>556</v>
      </c>
      <c r="E167" s="35"/>
      <c r="F167" s="35"/>
      <c r="G167" s="35"/>
      <c r="H167" s="35"/>
      <c r="I167" s="4"/>
      <c r="J167" s="35"/>
      <c r="K167" s="4"/>
      <c r="L167" s="35"/>
      <c r="M167" s="4"/>
      <c r="N167" s="35"/>
      <c r="O167" s="4"/>
      <c r="P167" s="35"/>
      <c r="Q167" s="35"/>
      <c r="R167" s="35"/>
      <c r="S167" s="12"/>
      <c r="T167" s="12"/>
      <c r="U167" s="12"/>
      <c r="X167" s="25" t="s">
        <v>206</v>
      </c>
      <c r="Y167" s="25" t="s">
        <v>207</v>
      </c>
      <c r="Z167" s="25" t="s">
        <v>524</v>
      </c>
      <c r="AA167" s="25" t="s">
        <v>39</v>
      </c>
      <c r="AB167" s="25"/>
    </row>
    <row r="168" spans="1:28" s="14" customFormat="1" x14ac:dyDescent="0.3">
      <c r="A168" s="13"/>
      <c r="B168" s="13" t="s">
        <v>3610</v>
      </c>
      <c r="C168" s="13" t="s">
        <v>3611</v>
      </c>
      <c r="D168" s="13" t="s">
        <v>556</v>
      </c>
      <c r="E168" s="35"/>
      <c r="F168" s="35"/>
      <c r="G168" s="35"/>
      <c r="H168" s="35"/>
      <c r="I168" s="4"/>
      <c r="J168" s="35"/>
      <c r="K168" s="4"/>
      <c r="L168" s="35"/>
      <c r="M168" s="4"/>
      <c r="N168" s="35"/>
      <c r="O168" s="4"/>
      <c r="P168" s="35"/>
      <c r="Q168" s="35"/>
      <c r="R168" s="35"/>
      <c r="S168" s="12"/>
      <c r="T168" s="12"/>
      <c r="U168" s="12"/>
      <c r="X168" s="25" t="s">
        <v>208</v>
      </c>
      <c r="Y168" s="25" t="s">
        <v>209</v>
      </c>
      <c r="Z168" s="25" t="s">
        <v>524</v>
      </c>
      <c r="AA168" s="25" t="s">
        <v>11</v>
      </c>
      <c r="AB168" s="25"/>
    </row>
    <row r="169" spans="1:28" s="14" customFormat="1" ht="15.6" x14ac:dyDescent="0.3">
      <c r="A169" s="9"/>
      <c r="B169" s="9" t="s">
        <v>556</v>
      </c>
      <c r="C169" s="9" t="s">
        <v>4489</v>
      </c>
      <c r="D169" s="10" t="s">
        <v>556</v>
      </c>
      <c r="E169" s="10"/>
      <c r="F169" s="10"/>
      <c r="G169" s="10"/>
      <c r="H169" s="10"/>
      <c r="I169" s="10"/>
      <c r="J169" s="10"/>
      <c r="K169" s="10"/>
      <c r="L169" s="10"/>
      <c r="M169" s="10"/>
      <c r="N169" s="10"/>
      <c r="O169" s="10"/>
      <c r="P169" s="10"/>
      <c r="Q169" s="10"/>
      <c r="R169" s="10"/>
      <c r="S169" s="10"/>
      <c r="T169" s="10"/>
      <c r="U169" s="10"/>
      <c r="X169" s="25" t="s">
        <v>484</v>
      </c>
      <c r="Y169" s="25" t="s">
        <v>485</v>
      </c>
      <c r="Z169" s="25" t="s">
        <v>526</v>
      </c>
      <c r="AA169" s="25" t="s">
        <v>62</v>
      </c>
      <c r="AB169" s="25"/>
    </row>
    <row r="170" spans="1:28" s="14" customFormat="1" x14ac:dyDescent="0.3">
      <c r="A170" s="11"/>
      <c r="B170" s="11" t="s">
        <v>4490</v>
      </c>
      <c r="C170" s="11" t="s">
        <v>3834</v>
      </c>
      <c r="D170" s="11" t="s">
        <v>556</v>
      </c>
      <c r="E170" s="3">
        <v>6</v>
      </c>
      <c r="F170" s="35"/>
      <c r="G170" s="35"/>
      <c r="H170" s="35"/>
      <c r="I170" s="4"/>
      <c r="J170" s="35"/>
      <c r="K170" s="4"/>
      <c r="L170" s="35"/>
      <c r="M170" s="4">
        <v>6</v>
      </c>
      <c r="N170" s="35"/>
      <c r="O170" s="4"/>
      <c r="P170" s="35"/>
      <c r="Q170" s="35"/>
      <c r="R170" s="35"/>
      <c r="S170" s="35"/>
      <c r="T170" s="35"/>
      <c r="U170" s="35"/>
      <c r="X170" s="25" t="s">
        <v>210</v>
      </c>
      <c r="Y170" s="25" t="s">
        <v>211</v>
      </c>
      <c r="Z170" s="25" t="s">
        <v>524</v>
      </c>
      <c r="AA170" s="25" t="s">
        <v>62</v>
      </c>
      <c r="AB170" s="25"/>
    </row>
    <row r="171" spans="1:28" s="14" customFormat="1" x14ac:dyDescent="0.3">
      <c r="A171" s="11"/>
      <c r="B171" s="11" t="s">
        <v>4491</v>
      </c>
      <c r="C171" s="11" t="s">
        <v>3842</v>
      </c>
      <c r="D171" s="11" t="s">
        <v>556</v>
      </c>
      <c r="E171" s="3">
        <v>12</v>
      </c>
      <c r="F171" s="35"/>
      <c r="G171" s="35"/>
      <c r="H171" s="35"/>
      <c r="I171" s="4"/>
      <c r="J171" s="35"/>
      <c r="K171" s="4"/>
      <c r="L171" s="35"/>
      <c r="M171" s="4">
        <v>2</v>
      </c>
      <c r="N171" s="35"/>
      <c r="O171" s="4"/>
      <c r="P171" s="35"/>
      <c r="Q171" s="35"/>
      <c r="R171" s="35"/>
      <c r="S171" s="35"/>
      <c r="T171" s="35"/>
      <c r="U171" s="35"/>
      <c r="X171" s="25" t="s">
        <v>212</v>
      </c>
      <c r="Y171" s="25" t="s">
        <v>213</v>
      </c>
      <c r="Z171" s="25" t="s">
        <v>524</v>
      </c>
      <c r="AA171" s="25" t="s">
        <v>11</v>
      </c>
      <c r="AB171" s="25"/>
    </row>
    <row r="172" spans="1:28" s="14" customFormat="1" x14ac:dyDescent="0.3">
      <c r="A172" s="11"/>
      <c r="B172" s="11" t="s">
        <v>4492</v>
      </c>
      <c r="C172" s="11" t="s">
        <v>3848</v>
      </c>
      <c r="D172" s="11" t="s">
        <v>556</v>
      </c>
      <c r="E172" s="3">
        <v>12</v>
      </c>
      <c r="F172" s="35"/>
      <c r="G172" s="35"/>
      <c r="H172" s="35"/>
      <c r="I172" s="4"/>
      <c r="J172" s="35"/>
      <c r="K172" s="4"/>
      <c r="L172" s="35"/>
      <c r="M172" s="4">
        <v>4</v>
      </c>
      <c r="N172" s="35"/>
      <c r="O172" s="4"/>
      <c r="P172" s="35"/>
      <c r="Q172" s="35"/>
      <c r="R172" s="35"/>
      <c r="S172" s="35"/>
      <c r="T172" s="35"/>
      <c r="U172" s="35"/>
      <c r="X172" s="25" t="s">
        <v>214</v>
      </c>
      <c r="Y172" s="25" t="s">
        <v>215</v>
      </c>
      <c r="Z172" s="25" t="s">
        <v>524</v>
      </c>
      <c r="AA172" s="25" t="s">
        <v>39</v>
      </c>
      <c r="AB172" s="25"/>
    </row>
    <row r="173" spans="1:28" s="14" customFormat="1" x14ac:dyDescent="0.3">
      <c r="A173" s="11"/>
      <c r="B173" s="11" t="s">
        <v>4493</v>
      </c>
      <c r="C173" s="11" t="s">
        <v>3852</v>
      </c>
      <c r="D173" s="11" t="s">
        <v>556</v>
      </c>
      <c r="E173" s="3">
        <v>8</v>
      </c>
      <c r="F173" s="35"/>
      <c r="G173" s="35"/>
      <c r="H173" s="35"/>
      <c r="I173" s="4"/>
      <c r="J173" s="35"/>
      <c r="K173" s="4"/>
      <c r="L173" s="35"/>
      <c r="M173" s="4">
        <v>3</v>
      </c>
      <c r="N173" s="35"/>
      <c r="O173" s="4"/>
      <c r="P173" s="35"/>
      <c r="Q173" s="35"/>
      <c r="R173" s="35"/>
      <c r="S173" s="35"/>
      <c r="T173" s="35"/>
      <c r="U173" s="35"/>
      <c r="X173" s="25" t="s">
        <v>216</v>
      </c>
      <c r="Y173" s="25" t="s">
        <v>217</v>
      </c>
      <c r="Z173" s="25" t="s">
        <v>524</v>
      </c>
      <c r="AA173" s="25" t="s">
        <v>23</v>
      </c>
      <c r="AB173" s="25"/>
    </row>
    <row r="174" spans="1:28" s="14" customFormat="1" ht="28.8" x14ac:dyDescent="0.3">
      <c r="A174" s="11"/>
      <c r="B174" s="11" t="s">
        <v>4494</v>
      </c>
      <c r="C174" s="11" t="s">
        <v>3861</v>
      </c>
      <c r="D174" s="11" t="s">
        <v>556</v>
      </c>
      <c r="E174" s="3">
        <v>12</v>
      </c>
      <c r="F174" s="35"/>
      <c r="G174" s="35"/>
      <c r="H174" s="35"/>
      <c r="I174" s="4"/>
      <c r="J174" s="35"/>
      <c r="K174" s="4"/>
      <c r="L174" s="35"/>
      <c r="M174" s="4">
        <v>4</v>
      </c>
      <c r="N174" s="35"/>
      <c r="O174" s="4"/>
      <c r="P174" s="35"/>
      <c r="Q174" s="35"/>
      <c r="R174" s="35"/>
      <c r="S174" s="35"/>
      <c r="T174" s="35"/>
      <c r="U174" s="35"/>
      <c r="X174" s="25" t="s">
        <v>218</v>
      </c>
      <c r="Y174" s="25" t="s">
        <v>219</v>
      </c>
      <c r="Z174" s="25" t="s">
        <v>524</v>
      </c>
      <c r="AA174" s="25" t="s">
        <v>62</v>
      </c>
      <c r="AB174" s="25"/>
    </row>
    <row r="175" spans="1:28" s="14" customFormat="1" x14ac:dyDescent="0.3">
      <c r="A175" s="11"/>
      <c r="B175" s="11" t="s">
        <v>4495</v>
      </c>
      <c r="C175" s="11" t="s">
        <v>3866</v>
      </c>
      <c r="D175" s="11" t="s">
        <v>556</v>
      </c>
      <c r="E175" s="3">
        <v>9</v>
      </c>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3">
      <c r="A176" s="11"/>
      <c r="B176" s="11" t="s">
        <v>4496</v>
      </c>
      <c r="C176" s="11" t="s">
        <v>3871</v>
      </c>
      <c r="D176" s="11" t="s">
        <v>556</v>
      </c>
      <c r="E176" s="3">
        <v>32</v>
      </c>
      <c r="F176" s="35"/>
      <c r="G176" s="35"/>
      <c r="H176" s="35"/>
      <c r="I176" s="4"/>
      <c r="J176" s="35"/>
      <c r="K176" s="4"/>
      <c r="L176" s="35"/>
      <c r="M176" s="4">
        <v>32</v>
      </c>
      <c r="N176" s="35"/>
      <c r="O176" s="4"/>
      <c r="P176" s="35"/>
      <c r="Q176" s="35"/>
      <c r="R176" s="35"/>
      <c r="S176" s="35"/>
      <c r="T176" s="35"/>
      <c r="U176" s="35"/>
      <c r="X176" s="25" t="s">
        <v>222</v>
      </c>
      <c r="Y176" s="25" t="s">
        <v>223</v>
      </c>
      <c r="Z176" s="25" t="s">
        <v>3758</v>
      </c>
      <c r="AA176" s="25" t="s">
        <v>62</v>
      </c>
      <c r="AB176" s="25"/>
    </row>
    <row r="177" spans="1:28" s="41" customFormat="1" x14ac:dyDescent="0.3">
      <c r="A177" s="11"/>
      <c r="B177" s="11" t="s">
        <v>4497</v>
      </c>
      <c r="C177" s="11" t="s">
        <v>3877</v>
      </c>
      <c r="D177" s="11" t="s">
        <v>556</v>
      </c>
      <c r="E177" s="3">
        <v>98</v>
      </c>
      <c r="F177" s="35"/>
      <c r="G177" s="35"/>
      <c r="H177" s="35"/>
      <c r="I177" s="4"/>
      <c r="J177" s="35"/>
      <c r="K177" s="4"/>
      <c r="L177" s="35"/>
      <c r="M177" s="4">
        <v>56</v>
      </c>
      <c r="N177" s="35"/>
      <c r="O177" s="4"/>
      <c r="P177" s="35"/>
      <c r="Q177" s="35"/>
      <c r="R177" s="35"/>
      <c r="S177" s="35"/>
      <c r="T177" s="35"/>
      <c r="U177" s="35"/>
      <c r="X177" s="25" t="s">
        <v>224</v>
      </c>
      <c r="Y177" s="25" t="s">
        <v>225</v>
      </c>
      <c r="Z177" s="25" t="s">
        <v>524</v>
      </c>
      <c r="AA177" s="25" t="s">
        <v>26</v>
      </c>
      <c r="AB177" s="25"/>
    </row>
    <row r="178" spans="1:28" s="41" customFormat="1" x14ac:dyDescent="0.3">
      <c r="A178" s="11"/>
      <c r="B178" s="11" t="s">
        <v>4498</v>
      </c>
      <c r="C178" s="11" t="s">
        <v>3882</v>
      </c>
      <c r="D178" s="11" t="s">
        <v>556</v>
      </c>
      <c r="E178" s="3">
        <v>0</v>
      </c>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3">
      <c r="A179" s="11"/>
      <c r="B179" s="11" t="s">
        <v>4499</v>
      </c>
      <c r="C179" s="11" t="s">
        <v>3886</v>
      </c>
      <c r="D179" s="11" t="s">
        <v>556</v>
      </c>
      <c r="E179" s="3">
        <v>0</v>
      </c>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3">
      <c r="A180" s="11"/>
      <c r="B180" s="11" t="s">
        <v>4500</v>
      </c>
      <c r="C180" s="11" t="s">
        <v>3891</v>
      </c>
      <c r="D180" s="11" t="s">
        <v>556</v>
      </c>
      <c r="E180" s="3">
        <v>0</v>
      </c>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3">
      <c r="A181" s="11"/>
      <c r="B181" s="11" t="s">
        <v>4501</v>
      </c>
      <c r="C181" s="11" t="s">
        <v>3896</v>
      </c>
      <c r="D181" s="11" t="s">
        <v>556</v>
      </c>
      <c r="E181" s="3">
        <v>0</v>
      </c>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3">
      <c r="A182" s="11"/>
      <c r="B182" s="11" t="s">
        <v>4502</v>
      </c>
      <c r="C182" s="11" t="s">
        <v>3900</v>
      </c>
      <c r="D182" s="11" t="s">
        <v>556</v>
      </c>
      <c r="E182" s="3">
        <v>0</v>
      </c>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3">
      <c r="A183" s="11"/>
      <c r="B183" s="11" t="s">
        <v>4503</v>
      </c>
      <c r="C183" s="11" t="s">
        <v>3905</v>
      </c>
      <c r="D183" s="11" t="s">
        <v>556</v>
      </c>
      <c r="E183" s="3">
        <v>95</v>
      </c>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3">
      <c r="A184" s="11"/>
      <c r="B184" s="11" t="s">
        <v>4504</v>
      </c>
      <c r="C184" s="11" t="s">
        <v>3916</v>
      </c>
      <c r="D184" s="11" t="s">
        <v>556</v>
      </c>
      <c r="E184" s="3">
        <v>5</v>
      </c>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3">
      <c r="A185" s="11"/>
      <c r="B185" s="11" t="s">
        <v>4505</v>
      </c>
      <c r="C185" s="11" t="s">
        <v>3921</v>
      </c>
      <c r="D185" s="11" t="s">
        <v>556</v>
      </c>
      <c r="E185" s="3">
        <v>0</v>
      </c>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ht="28.8" x14ac:dyDescent="0.3">
      <c r="A186" s="11"/>
      <c r="B186" s="11" t="s">
        <v>4506</v>
      </c>
      <c r="C186" s="11" t="s">
        <v>3927</v>
      </c>
      <c r="D186" s="11" t="s">
        <v>556</v>
      </c>
      <c r="E186" s="3">
        <v>5</v>
      </c>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3">
      <c r="A187" s="11"/>
      <c r="B187" s="11" t="s">
        <v>4507</v>
      </c>
      <c r="C187" s="11" t="s">
        <v>3934</v>
      </c>
      <c r="D187" s="11" t="s">
        <v>556</v>
      </c>
      <c r="E187" s="3">
        <v>1</v>
      </c>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3">
      <c r="A188" s="11"/>
      <c r="B188" s="11" t="s">
        <v>4508</v>
      </c>
      <c r="C188" s="11" t="s">
        <v>3944</v>
      </c>
      <c r="D188" s="11" t="s">
        <v>556</v>
      </c>
      <c r="E188" s="3">
        <v>6</v>
      </c>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3">
      <c r="A189" s="11"/>
      <c r="B189" s="11" t="s">
        <v>4509</v>
      </c>
      <c r="C189" s="11" t="s">
        <v>3949</v>
      </c>
      <c r="D189" s="11" t="s">
        <v>556</v>
      </c>
      <c r="E189" s="3">
        <v>0</v>
      </c>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3">
      <c r="A190" s="11"/>
      <c r="B190" s="11" t="s">
        <v>4510</v>
      </c>
      <c r="C190" s="11" t="s">
        <v>3955</v>
      </c>
      <c r="D190" s="11" t="s">
        <v>556</v>
      </c>
      <c r="E190" s="3">
        <v>0</v>
      </c>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3">
      <c r="A191" s="11"/>
      <c r="B191" s="11" t="s">
        <v>4511</v>
      </c>
      <c r="C191" s="11" t="s">
        <v>3961</v>
      </c>
      <c r="D191" s="11" t="s">
        <v>556</v>
      </c>
      <c r="E191" s="3">
        <v>0</v>
      </c>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3">
      <c r="A192" s="11"/>
      <c r="B192" s="11" t="s">
        <v>4512</v>
      </c>
      <c r="C192" s="11" t="s">
        <v>3965</v>
      </c>
      <c r="D192" s="11" t="s">
        <v>556</v>
      </c>
      <c r="E192" s="3">
        <v>0</v>
      </c>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ht="28.8" x14ac:dyDescent="0.3">
      <c r="A193" s="11"/>
      <c r="B193" s="11" t="s">
        <v>4513</v>
      </c>
      <c r="C193" s="11" t="s">
        <v>3971</v>
      </c>
      <c r="D193" s="11" t="s">
        <v>556</v>
      </c>
      <c r="E193" s="3">
        <v>0</v>
      </c>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ht="28.8" x14ac:dyDescent="0.3">
      <c r="A194" s="11"/>
      <c r="B194" s="11" t="s">
        <v>4514</v>
      </c>
      <c r="C194" s="11" t="s">
        <v>3976</v>
      </c>
      <c r="D194" s="11" t="s">
        <v>556</v>
      </c>
      <c r="E194" s="3">
        <v>0</v>
      </c>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3">
      <c r="A195" s="11"/>
      <c r="B195" s="11" t="s">
        <v>4515</v>
      </c>
      <c r="C195" s="11" t="s">
        <v>3981</v>
      </c>
      <c r="D195" s="11" t="s">
        <v>556</v>
      </c>
      <c r="E195" s="3">
        <v>2</v>
      </c>
      <c r="F195" s="35"/>
      <c r="G195" s="35"/>
      <c r="H195" s="35"/>
      <c r="I195" s="4"/>
      <c r="J195" s="35"/>
      <c r="K195" s="4"/>
      <c r="L195" s="35"/>
      <c r="M195" s="4">
        <v>2</v>
      </c>
      <c r="N195" s="35"/>
      <c r="O195" s="4"/>
      <c r="P195" s="35"/>
      <c r="Q195" s="35"/>
      <c r="R195" s="35"/>
      <c r="S195" s="35"/>
      <c r="T195" s="35"/>
      <c r="U195" s="35"/>
      <c r="X195" s="25" t="s">
        <v>256</v>
      </c>
      <c r="Y195" s="25" t="s">
        <v>257</v>
      </c>
      <c r="Z195" s="25" t="s">
        <v>524</v>
      </c>
      <c r="AA195" s="25" t="s">
        <v>26</v>
      </c>
      <c r="AB195" s="25"/>
    </row>
    <row r="196" spans="1:28" s="41" customFormat="1" x14ac:dyDescent="0.3">
      <c r="A196" s="11"/>
      <c r="B196" s="11" t="s">
        <v>4516</v>
      </c>
      <c r="C196" s="11" t="s">
        <v>3985</v>
      </c>
      <c r="D196" s="11" t="s">
        <v>556</v>
      </c>
      <c r="E196" s="3">
        <v>5</v>
      </c>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3">
      <c r="A197" s="11"/>
      <c r="B197" s="11" t="s">
        <v>4517</v>
      </c>
      <c r="C197" s="11" t="s">
        <v>3994</v>
      </c>
      <c r="D197" s="11" t="s">
        <v>556</v>
      </c>
      <c r="E197" s="3">
        <v>3</v>
      </c>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3">
      <c r="A198" s="11"/>
      <c r="B198" s="11" t="s">
        <v>4518</v>
      </c>
      <c r="C198" s="11" t="s">
        <v>3999</v>
      </c>
      <c r="D198" s="11" t="s">
        <v>556</v>
      </c>
      <c r="E198" s="3">
        <v>0</v>
      </c>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3">
      <c r="A199" s="11"/>
      <c r="B199" s="11" t="s">
        <v>4519</v>
      </c>
      <c r="C199" s="11" t="s">
        <v>4004</v>
      </c>
      <c r="D199" s="11" t="s">
        <v>556</v>
      </c>
      <c r="E199" s="3">
        <v>14</v>
      </c>
      <c r="F199" s="35"/>
      <c r="G199" s="35"/>
      <c r="H199" s="35"/>
      <c r="I199" s="4"/>
      <c r="J199" s="35"/>
      <c r="K199" s="4"/>
      <c r="L199" s="35"/>
      <c r="M199" s="4">
        <v>20</v>
      </c>
      <c r="N199" s="35"/>
      <c r="O199" s="4"/>
      <c r="P199" s="35"/>
      <c r="Q199" s="35"/>
      <c r="R199" s="35"/>
      <c r="S199" s="35"/>
      <c r="T199" s="35"/>
      <c r="U199" s="35"/>
      <c r="X199" s="25" t="s">
        <v>262</v>
      </c>
      <c r="Y199" s="25" t="s">
        <v>263</v>
      </c>
      <c r="Z199" s="25" t="s">
        <v>524</v>
      </c>
      <c r="AA199" s="25" t="s">
        <v>11</v>
      </c>
      <c r="AB199" s="25"/>
    </row>
    <row r="200" spans="1:28" s="41" customFormat="1" x14ac:dyDescent="0.3">
      <c r="A200" s="11"/>
      <c r="B200" s="11" t="s">
        <v>4520</v>
      </c>
      <c r="C200" s="11" t="s">
        <v>4009</v>
      </c>
      <c r="D200" s="11" t="s">
        <v>556</v>
      </c>
      <c r="E200" s="3">
        <v>14</v>
      </c>
      <c r="F200" s="35"/>
      <c r="G200" s="35"/>
      <c r="H200" s="35"/>
      <c r="I200" s="4"/>
      <c r="J200" s="35"/>
      <c r="K200" s="4"/>
      <c r="L200" s="35"/>
      <c r="M200" s="4">
        <v>20</v>
      </c>
      <c r="N200" s="35"/>
      <c r="O200" s="4"/>
      <c r="P200" s="35"/>
      <c r="Q200" s="35"/>
      <c r="R200" s="35"/>
      <c r="S200" s="35"/>
      <c r="T200" s="35"/>
      <c r="U200" s="35"/>
      <c r="X200" s="25" t="s">
        <v>264</v>
      </c>
      <c r="Y200" s="25" t="s">
        <v>265</v>
      </c>
      <c r="Z200" s="25" t="s">
        <v>524</v>
      </c>
      <c r="AA200" s="25" t="s">
        <v>11</v>
      </c>
      <c r="AB200" s="25"/>
    </row>
    <row r="201" spans="1:28" s="41" customFormat="1" x14ac:dyDescent="0.3">
      <c r="A201" s="11"/>
      <c r="B201" s="11" t="s">
        <v>4521</v>
      </c>
      <c r="C201" s="11" t="s">
        <v>4014</v>
      </c>
      <c r="D201" s="11" t="s">
        <v>556</v>
      </c>
      <c r="E201" s="3">
        <v>0</v>
      </c>
      <c r="F201" s="35"/>
      <c r="G201" s="35"/>
      <c r="H201" s="35"/>
      <c r="I201" s="4"/>
      <c r="J201" s="35"/>
      <c r="K201" s="4"/>
      <c r="L201" s="35"/>
      <c r="M201" s="4">
        <v>0</v>
      </c>
      <c r="N201" s="35"/>
      <c r="O201" s="4"/>
      <c r="P201" s="35"/>
      <c r="Q201" s="35"/>
      <c r="R201" s="35"/>
      <c r="S201" s="35"/>
      <c r="T201" s="35"/>
      <c r="U201" s="35"/>
      <c r="X201" s="25" t="s">
        <v>266</v>
      </c>
      <c r="Y201" s="25" t="s">
        <v>267</v>
      </c>
      <c r="Z201" s="25" t="s">
        <v>524</v>
      </c>
      <c r="AA201" s="25" t="s">
        <v>62</v>
      </c>
      <c r="AB201" s="25"/>
    </row>
    <row r="202" spans="1:28" s="41" customFormat="1" x14ac:dyDescent="0.3">
      <c r="A202" s="11"/>
      <c r="B202" s="11" t="s">
        <v>4522</v>
      </c>
      <c r="C202" s="11" t="s">
        <v>4023</v>
      </c>
      <c r="D202" s="11" t="s">
        <v>556</v>
      </c>
      <c r="E202" s="3">
        <v>22</v>
      </c>
      <c r="F202" s="35"/>
      <c r="G202" s="35"/>
      <c r="H202" s="35"/>
      <c r="I202" s="4"/>
      <c r="J202" s="35"/>
      <c r="K202" s="4"/>
      <c r="L202" s="35"/>
      <c r="M202" s="4">
        <v>22</v>
      </c>
      <c r="N202" s="35"/>
      <c r="O202" s="4"/>
      <c r="P202" s="35"/>
      <c r="Q202" s="35"/>
      <c r="R202" s="35"/>
      <c r="S202" s="35"/>
      <c r="T202" s="35"/>
      <c r="U202" s="35"/>
      <c r="X202" s="25" t="s">
        <v>268</v>
      </c>
      <c r="Y202" s="25" t="s">
        <v>269</v>
      </c>
      <c r="Z202" s="25" t="s">
        <v>524</v>
      </c>
      <c r="AA202" s="25" t="s">
        <v>39</v>
      </c>
      <c r="AB202" s="25"/>
    </row>
    <row r="203" spans="1:28" s="41" customFormat="1" x14ac:dyDescent="0.3">
      <c r="A203" s="11"/>
      <c r="B203" s="11" t="s">
        <v>4523</v>
      </c>
      <c r="C203" s="11" t="s">
        <v>4033</v>
      </c>
      <c r="D203" s="11" t="s">
        <v>556</v>
      </c>
      <c r="E203" s="3">
        <v>7</v>
      </c>
      <c r="F203" s="35"/>
      <c r="G203" s="35"/>
      <c r="H203" s="35"/>
      <c r="I203" s="4"/>
      <c r="J203" s="35"/>
      <c r="K203" s="4"/>
      <c r="L203" s="35"/>
      <c r="M203" s="4">
        <v>77</v>
      </c>
      <c r="N203" s="35"/>
      <c r="O203" s="4"/>
      <c r="P203" s="35"/>
      <c r="Q203" s="35"/>
      <c r="R203" s="35"/>
      <c r="S203" s="35"/>
      <c r="T203" s="35"/>
      <c r="U203" s="35"/>
      <c r="X203" s="25" t="s">
        <v>270</v>
      </c>
      <c r="Y203" s="25" t="s">
        <v>271</v>
      </c>
      <c r="Z203" s="25" t="s">
        <v>524</v>
      </c>
      <c r="AA203" s="25" t="s">
        <v>6</v>
      </c>
      <c r="AB203" s="25"/>
    </row>
    <row r="204" spans="1:28" s="41" customFormat="1" x14ac:dyDescent="0.3">
      <c r="A204" s="11"/>
      <c r="B204" s="11" t="s">
        <v>4524</v>
      </c>
      <c r="C204" s="11" t="s">
        <v>4043</v>
      </c>
      <c r="D204" s="11" t="s">
        <v>556</v>
      </c>
      <c r="E204" s="3">
        <v>4</v>
      </c>
      <c r="F204" s="35"/>
      <c r="G204" s="35"/>
      <c r="H204" s="35"/>
      <c r="I204" s="4"/>
      <c r="J204" s="35"/>
      <c r="K204" s="4"/>
      <c r="L204" s="35"/>
      <c r="M204" s="4">
        <v>4</v>
      </c>
      <c r="N204" s="35"/>
      <c r="O204" s="4"/>
      <c r="P204" s="35"/>
      <c r="Q204" s="35"/>
      <c r="R204" s="35"/>
      <c r="S204" s="35"/>
      <c r="T204" s="35"/>
      <c r="U204" s="35"/>
      <c r="X204" s="25" t="s">
        <v>272</v>
      </c>
      <c r="Y204" s="25" t="s">
        <v>273</v>
      </c>
      <c r="Z204" s="25" t="s">
        <v>525</v>
      </c>
      <c r="AA204" s="25" t="s">
        <v>6</v>
      </c>
      <c r="AB204" s="25"/>
    </row>
    <row r="205" spans="1:28" s="41" customFormat="1" x14ac:dyDescent="0.3">
      <c r="A205" s="11"/>
      <c r="B205" s="11" t="s">
        <v>4525</v>
      </c>
      <c r="C205" s="11" t="s">
        <v>4048</v>
      </c>
      <c r="D205" s="11" t="s">
        <v>556</v>
      </c>
      <c r="E205" s="3">
        <v>6</v>
      </c>
      <c r="F205" s="35"/>
      <c r="G205" s="35"/>
      <c r="H205" s="35"/>
      <c r="I205" s="4"/>
      <c r="J205" s="35"/>
      <c r="K205" s="4"/>
      <c r="L205" s="35"/>
      <c r="M205" s="4">
        <v>6</v>
      </c>
      <c r="N205" s="35"/>
      <c r="O205" s="4"/>
      <c r="P205" s="35"/>
      <c r="Q205" s="35"/>
      <c r="R205" s="35"/>
      <c r="S205" s="35"/>
      <c r="T205" s="35"/>
      <c r="U205" s="35"/>
      <c r="X205" s="25" t="s">
        <v>274</v>
      </c>
      <c r="Y205" s="25" t="s">
        <v>275</v>
      </c>
      <c r="Z205" s="25" t="s">
        <v>524</v>
      </c>
      <c r="AA205" s="25" t="s">
        <v>16</v>
      </c>
      <c r="AB205" s="25"/>
    </row>
    <row r="206" spans="1:28" s="41" customFormat="1" x14ac:dyDescent="0.3">
      <c r="A206" s="11"/>
      <c r="B206" s="11" t="s">
        <v>4526</v>
      </c>
      <c r="C206" s="11" t="s">
        <v>4053</v>
      </c>
      <c r="D206" s="11" t="s">
        <v>556</v>
      </c>
      <c r="E206" s="3">
        <v>1</v>
      </c>
      <c r="F206" s="35"/>
      <c r="G206" s="35"/>
      <c r="H206" s="35"/>
      <c r="I206" s="4"/>
      <c r="J206" s="35"/>
      <c r="K206" s="4"/>
      <c r="L206" s="35"/>
      <c r="M206" s="4">
        <v>1</v>
      </c>
      <c r="N206" s="35"/>
      <c r="O206" s="4"/>
      <c r="P206" s="35"/>
      <c r="Q206" s="35"/>
      <c r="R206" s="35"/>
      <c r="S206" s="35"/>
      <c r="T206" s="35"/>
      <c r="U206" s="35"/>
      <c r="X206" s="25" t="s">
        <v>276</v>
      </c>
      <c r="Y206" s="25" t="s">
        <v>277</v>
      </c>
      <c r="Z206" s="25" t="s">
        <v>524</v>
      </c>
      <c r="AA206" s="25" t="s">
        <v>11</v>
      </c>
      <c r="AB206" s="25"/>
    </row>
    <row r="207" spans="1:28" s="41" customFormat="1" x14ac:dyDescent="0.3">
      <c r="A207" s="11"/>
      <c r="B207" s="11" t="s">
        <v>4527</v>
      </c>
      <c r="C207" s="11" t="s">
        <v>4057</v>
      </c>
      <c r="D207" s="11" t="s">
        <v>556</v>
      </c>
      <c r="E207" s="3">
        <v>0</v>
      </c>
      <c r="F207" s="35"/>
      <c r="G207" s="35"/>
      <c r="H207" s="35"/>
      <c r="I207" s="4"/>
      <c r="J207" s="35"/>
      <c r="K207" s="4"/>
      <c r="L207" s="35"/>
      <c r="M207" s="4">
        <v>0</v>
      </c>
      <c r="N207" s="35"/>
      <c r="O207" s="4"/>
      <c r="P207" s="35"/>
      <c r="Q207" s="35"/>
      <c r="R207" s="35"/>
      <c r="S207" s="35"/>
      <c r="T207" s="35"/>
      <c r="U207" s="35"/>
      <c r="X207" s="25" t="s">
        <v>278</v>
      </c>
      <c r="Y207" s="25" t="s">
        <v>279</v>
      </c>
      <c r="Z207" s="25" t="s">
        <v>526</v>
      </c>
      <c r="AA207" s="25" t="s">
        <v>16</v>
      </c>
      <c r="AB207" s="25"/>
    </row>
    <row r="208" spans="1:28" s="41" customFormat="1" x14ac:dyDescent="0.3">
      <c r="A208" s="11"/>
      <c r="B208" s="11" t="s">
        <v>4528</v>
      </c>
      <c r="C208" s="11" t="s">
        <v>4067</v>
      </c>
      <c r="D208" s="11" t="s">
        <v>556</v>
      </c>
      <c r="E208" s="3">
        <v>48</v>
      </c>
      <c r="F208" s="35"/>
      <c r="G208" s="35"/>
      <c r="H208" s="35"/>
      <c r="I208" s="4"/>
      <c r="J208" s="35"/>
      <c r="K208" s="4"/>
      <c r="L208" s="35"/>
      <c r="M208" s="4">
        <v>48</v>
      </c>
      <c r="N208" s="35"/>
      <c r="O208" s="4"/>
      <c r="P208" s="35"/>
      <c r="Q208" s="35"/>
      <c r="R208" s="35"/>
      <c r="S208" s="35"/>
      <c r="T208" s="35"/>
      <c r="U208" s="35"/>
      <c r="X208" s="25" t="s">
        <v>280</v>
      </c>
      <c r="Y208" s="25" t="s">
        <v>4592</v>
      </c>
      <c r="Z208" s="25" t="s">
        <v>524</v>
      </c>
      <c r="AA208" s="25" t="s">
        <v>23</v>
      </c>
      <c r="AB208" s="25"/>
    </row>
    <row r="209" spans="1:28" s="41" customFormat="1" x14ac:dyDescent="0.3">
      <c r="A209" s="11"/>
      <c r="B209" s="11" t="s">
        <v>4529</v>
      </c>
      <c r="C209" s="11" t="s">
        <v>4077</v>
      </c>
      <c r="D209" s="11" t="s">
        <v>556</v>
      </c>
      <c r="E209" s="3">
        <v>2</v>
      </c>
      <c r="F209" s="35"/>
      <c r="G209" s="35"/>
      <c r="H209" s="35"/>
      <c r="I209" s="4"/>
      <c r="J209" s="35"/>
      <c r="K209" s="4"/>
      <c r="L209" s="35"/>
      <c r="M209" s="4">
        <v>2</v>
      </c>
      <c r="N209" s="35"/>
      <c r="O209" s="4"/>
      <c r="P209" s="35"/>
      <c r="Q209" s="35"/>
      <c r="R209" s="35"/>
      <c r="S209" s="35"/>
      <c r="T209" s="35"/>
      <c r="U209" s="35"/>
      <c r="X209" s="25" t="s">
        <v>281</v>
      </c>
      <c r="Y209" s="25" t="s">
        <v>4593</v>
      </c>
      <c r="Z209" s="25" t="s">
        <v>3758</v>
      </c>
      <c r="AA209" s="25" t="s">
        <v>23</v>
      </c>
      <c r="AB209" s="25"/>
    </row>
    <row r="210" spans="1:28" s="41" customFormat="1" x14ac:dyDescent="0.3">
      <c r="A210" s="11"/>
      <c r="B210" s="11" t="s">
        <v>4530</v>
      </c>
      <c r="C210" s="11" t="s">
        <v>4087</v>
      </c>
      <c r="D210" s="11" t="s">
        <v>556</v>
      </c>
      <c r="E210" s="3">
        <v>0</v>
      </c>
      <c r="F210" s="35"/>
      <c r="G210" s="35"/>
      <c r="H210" s="35"/>
      <c r="I210" s="4"/>
      <c r="J210" s="35"/>
      <c r="K210" s="4"/>
      <c r="L210" s="35"/>
      <c r="M210" s="4">
        <v>0</v>
      </c>
      <c r="N210" s="35"/>
      <c r="O210" s="4"/>
      <c r="P210" s="35"/>
      <c r="Q210" s="35"/>
      <c r="R210" s="35"/>
      <c r="S210" s="35"/>
      <c r="T210" s="35"/>
      <c r="U210" s="35"/>
      <c r="X210" s="25" t="s">
        <v>282</v>
      </c>
      <c r="Y210" s="25" t="s">
        <v>283</v>
      </c>
      <c r="Z210" s="25" t="s">
        <v>3758</v>
      </c>
      <c r="AA210" s="25" t="s">
        <v>11</v>
      </c>
      <c r="AB210" s="25"/>
    </row>
    <row r="211" spans="1:28" s="41" customFormat="1" ht="28.8" x14ac:dyDescent="0.3">
      <c r="A211" s="11"/>
      <c r="B211" s="11" t="s">
        <v>4531</v>
      </c>
      <c r="C211" s="11" t="s">
        <v>4119</v>
      </c>
      <c r="D211" s="11" t="s">
        <v>556</v>
      </c>
      <c r="E211" s="3">
        <v>0</v>
      </c>
      <c r="F211" s="35"/>
      <c r="G211" s="35"/>
      <c r="H211" s="35"/>
      <c r="I211" s="4"/>
      <c r="J211" s="35"/>
      <c r="K211" s="4"/>
      <c r="L211" s="35"/>
      <c r="M211" s="4">
        <v>0</v>
      </c>
      <c r="N211" s="35"/>
      <c r="O211" s="4"/>
      <c r="P211" s="35"/>
      <c r="Q211" s="35"/>
      <c r="R211" s="35"/>
      <c r="S211" s="35"/>
      <c r="T211" s="35"/>
      <c r="U211" s="35"/>
      <c r="X211" s="25" t="s">
        <v>284</v>
      </c>
      <c r="Y211" s="25" t="s">
        <v>285</v>
      </c>
      <c r="Z211" s="25" t="s">
        <v>525</v>
      </c>
      <c r="AA211" s="25" t="s">
        <v>39</v>
      </c>
      <c r="AB211" s="25"/>
    </row>
    <row r="212" spans="1:28" s="41" customFormat="1" x14ac:dyDescent="0.3">
      <c r="A212" s="11"/>
      <c r="B212" s="11" t="s">
        <v>4532</v>
      </c>
      <c r="C212" s="11" t="s">
        <v>4916</v>
      </c>
      <c r="D212" s="11" t="s">
        <v>556</v>
      </c>
      <c r="E212" s="3">
        <v>16</v>
      </c>
      <c r="F212" s="35"/>
      <c r="G212" s="35"/>
      <c r="H212" s="35"/>
      <c r="I212" s="4"/>
      <c r="J212" s="35"/>
      <c r="K212" s="4"/>
      <c r="L212" s="35"/>
      <c r="M212" s="4">
        <v>16</v>
      </c>
      <c r="N212" s="35"/>
      <c r="O212" s="4"/>
      <c r="P212" s="35"/>
      <c r="Q212" s="35"/>
      <c r="R212" s="35"/>
      <c r="S212" s="35"/>
      <c r="T212" s="35"/>
      <c r="U212" s="35"/>
      <c r="X212" s="25" t="s">
        <v>286</v>
      </c>
      <c r="Y212" s="25" t="s">
        <v>287</v>
      </c>
      <c r="Z212" s="25" t="s">
        <v>524</v>
      </c>
      <c r="AA212" s="25" t="s">
        <v>16</v>
      </c>
      <c r="AB212" s="25"/>
    </row>
    <row r="213" spans="1:28" s="41" customFormat="1" x14ac:dyDescent="0.3">
      <c r="A213" s="11"/>
      <c r="B213" s="11" t="s">
        <v>4533</v>
      </c>
      <c r="C213" s="11" t="s">
        <v>4127</v>
      </c>
      <c r="D213" s="11" t="s">
        <v>556</v>
      </c>
      <c r="E213" s="3">
        <v>337</v>
      </c>
      <c r="F213" s="35"/>
      <c r="G213" s="35"/>
      <c r="H213" s="35"/>
      <c r="I213" s="4"/>
      <c r="J213" s="35"/>
      <c r="K213" s="4"/>
      <c r="L213" s="35"/>
      <c r="M213" s="4">
        <v>37</v>
      </c>
      <c r="N213" s="35"/>
      <c r="O213" s="4"/>
      <c r="P213" s="35"/>
      <c r="Q213" s="35"/>
      <c r="R213" s="35"/>
      <c r="S213" s="35"/>
      <c r="T213" s="35"/>
      <c r="U213" s="35"/>
      <c r="X213" s="25" t="s">
        <v>288</v>
      </c>
      <c r="Y213" s="25" t="s">
        <v>289</v>
      </c>
      <c r="Z213" s="25" t="s">
        <v>524</v>
      </c>
      <c r="AA213" s="25" t="s">
        <v>16</v>
      </c>
      <c r="AB213" s="25"/>
    </row>
    <row r="214" spans="1:28" s="41" customFormat="1" x14ac:dyDescent="0.3">
      <c r="A214" s="11"/>
      <c r="B214" s="11" t="s">
        <v>4534</v>
      </c>
      <c r="C214" s="11" t="s">
        <v>4134</v>
      </c>
      <c r="D214" s="11" t="s">
        <v>556</v>
      </c>
      <c r="E214" s="3">
        <v>0</v>
      </c>
      <c r="F214" s="35"/>
      <c r="G214" s="35"/>
      <c r="H214" s="35"/>
      <c r="I214" s="4"/>
      <c r="J214" s="35"/>
      <c r="K214" s="4"/>
      <c r="L214" s="35"/>
      <c r="M214" s="4">
        <v>0</v>
      </c>
      <c r="N214" s="35"/>
      <c r="O214" s="4"/>
      <c r="P214" s="35"/>
      <c r="Q214" s="35"/>
      <c r="R214" s="35"/>
      <c r="S214" s="35"/>
      <c r="T214" s="35"/>
      <c r="U214" s="35"/>
      <c r="X214" s="25" t="s">
        <v>290</v>
      </c>
      <c r="Y214" s="25" t="s">
        <v>291</v>
      </c>
      <c r="Z214" s="25" t="s">
        <v>524</v>
      </c>
      <c r="AA214" s="25" t="s">
        <v>62</v>
      </c>
      <c r="AB214" s="25"/>
    </row>
    <row r="215" spans="1:28" s="41" customFormat="1" x14ac:dyDescent="0.3">
      <c r="A215" s="11"/>
      <c r="B215" s="11" t="s">
        <v>4535</v>
      </c>
      <c r="C215" s="11" t="s">
        <v>4147</v>
      </c>
      <c r="D215" s="11" t="s">
        <v>556</v>
      </c>
      <c r="E215" s="3">
        <v>0</v>
      </c>
      <c r="F215" s="35"/>
      <c r="G215" s="35"/>
      <c r="H215" s="35"/>
      <c r="I215" s="4"/>
      <c r="J215" s="35"/>
      <c r="K215" s="4"/>
      <c r="L215" s="35"/>
      <c r="M215" s="4">
        <v>0</v>
      </c>
      <c r="N215" s="35"/>
      <c r="O215" s="4"/>
      <c r="P215" s="35"/>
      <c r="Q215" s="35"/>
      <c r="R215" s="35"/>
      <c r="S215" s="35"/>
      <c r="T215" s="35"/>
      <c r="U215" s="35"/>
      <c r="X215" s="25" t="s">
        <v>292</v>
      </c>
      <c r="Y215" s="25" t="s">
        <v>293</v>
      </c>
      <c r="Z215" s="25" t="s">
        <v>524</v>
      </c>
      <c r="AA215" s="25" t="s">
        <v>11</v>
      </c>
      <c r="AB215" s="25"/>
    </row>
    <row r="216" spans="1:28" s="41" customFormat="1" x14ac:dyDescent="0.3">
      <c r="A216" s="11"/>
      <c r="B216" s="11" t="s">
        <v>4536</v>
      </c>
      <c r="C216" s="11" t="s">
        <v>4159</v>
      </c>
      <c r="D216" s="11" t="s">
        <v>556</v>
      </c>
      <c r="E216" s="3">
        <v>0</v>
      </c>
      <c r="F216" s="35"/>
      <c r="G216" s="35"/>
      <c r="H216" s="35"/>
      <c r="I216" s="4"/>
      <c r="J216" s="35"/>
      <c r="K216" s="4"/>
      <c r="L216" s="35"/>
      <c r="M216" s="4">
        <v>0</v>
      </c>
      <c r="N216" s="35"/>
      <c r="O216" s="4"/>
      <c r="P216" s="35"/>
      <c r="Q216" s="35"/>
      <c r="R216" s="35"/>
      <c r="S216" s="35"/>
      <c r="T216" s="35"/>
      <c r="U216" s="35"/>
      <c r="X216" s="25" t="s">
        <v>492</v>
      </c>
      <c r="Y216" s="25" t="s">
        <v>493</v>
      </c>
      <c r="Z216" s="25" t="s">
        <v>525</v>
      </c>
      <c r="AA216" s="25" t="s">
        <v>442</v>
      </c>
      <c r="AB216" s="25"/>
    </row>
    <row r="217" spans="1:28" s="41" customFormat="1" x14ac:dyDescent="0.3">
      <c r="A217" s="11"/>
      <c r="B217" s="11" t="s">
        <v>4537</v>
      </c>
      <c r="C217" s="11" t="s">
        <v>4185</v>
      </c>
      <c r="D217" s="11" t="s">
        <v>556</v>
      </c>
      <c r="E217" s="3">
        <v>0</v>
      </c>
      <c r="F217" s="35"/>
      <c r="G217" s="35"/>
      <c r="H217" s="35"/>
      <c r="I217" s="4"/>
      <c r="J217" s="35"/>
      <c r="K217" s="4"/>
      <c r="L217" s="35"/>
      <c r="M217" s="4">
        <v>0</v>
      </c>
      <c r="N217" s="35"/>
      <c r="O217" s="4"/>
      <c r="P217" s="35"/>
      <c r="Q217" s="35"/>
      <c r="R217" s="35"/>
      <c r="S217" s="35"/>
      <c r="T217" s="35"/>
      <c r="U217" s="35"/>
      <c r="X217" s="25" t="s">
        <v>294</v>
      </c>
      <c r="Y217" s="25" t="s">
        <v>295</v>
      </c>
      <c r="Z217" s="25" t="s">
        <v>524</v>
      </c>
      <c r="AA217" s="25" t="s">
        <v>62</v>
      </c>
      <c r="AB217" s="25"/>
    </row>
    <row r="218" spans="1:28" s="41" customFormat="1" x14ac:dyDescent="0.3">
      <c r="A218" s="11"/>
      <c r="B218" s="11" t="s">
        <v>4538</v>
      </c>
      <c r="C218" s="11" t="s">
        <v>4190</v>
      </c>
      <c r="D218" s="11" t="s">
        <v>556</v>
      </c>
      <c r="E218" s="3">
        <v>0</v>
      </c>
      <c r="F218" s="35"/>
      <c r="G218" s="35"/>
      <c r="H218" s="35"/>
      <c r="I218" s="4"/>
      <c r="J218" s="35"/>
      <c r="K218" s="4"/>
      <c r="L218" s="35"/>
      <c r="M218" s="4">
        <v>0</v>
      </c>
      <c r="N218" s="35"/>
      <c r="O218" s="4"/>
      <c r="P218" s="35"/>
      <c r="Q218" s="35"/>
      <c r="R218" s="35"/>
      <c r="S218" s="35"/>
      <c r="T218" s="35"/>
      <c r="U218" s="35"/>
      <c r="X218" s="25" t="s">
        <v>494</v>
      </c>
      <c r="Y218" s="25" t="s">
        <v>495</v>
      </c>
      <c r="Z218" s="25" t="s">
        <v>3758</v>
      </c>
      <c r="AA218" s="25" t="s">
        <v>442</v>
      </c>
      <c r="AB218" s="25"/>
    </row>
    <row r="219" spans="1:28" s="41" customFormat="1" x14ac:dyDescent="0.3">
      <c r="A219" s="11"/>
      <c r="B219" s="11" t="s">
        <v>4539</v>
      </c>
      <c r="C219" s="11" t="s">
        <v>4194</v>
      </c>
      <c r="D219" s="11" t="s">
        <v>556</v>
      </c>
      <c r="E219" s="3">
        <v>0</v>
      </c>
      <c r="F219" s="35"/>
      <c r="G219" s="35"/>
      <c r="H219" s="35"/>
      <c r="I219" s="4"/>
      <c r="J219" s="35"/>
      <c r="K219" s="4"/>
      <c r="L219" s="35"/>
      <c r="M219" s="4">
        <v>0</v>
      </c>
      <c r="N219" s="35"/>
      <c r="O219" s="4"/>
      <c r="P219" s="35"/>
      <c r="Q219" s="35"/>
      <c r="R219" s="35"/>
      <c r="S219" s="35"/>
      <c r="T219" s="35"/>
      <c r="U219" s="35"/>
      <c r="X219" s="25" t="s">
        <v>296</v>
      </c>
      <c r="Y219" s="25" t="s">
        <v>297</v>
      </c>
      <c r="Z219" s="25" t="s">
        <v>524</v>
      </c>
      <c r="AA219" s="25" t="s">
        <v>11</v>
      </c>
      <c r="AB219" s="25"/>
    </row>
    <row r="220" spans="1:28" s="41" customFormat="1" x14ac:dyDescent="0.3">
      <c r="A220" s="11"/>
      <c r="B220" s="11" t="s">
        <v>4540</v>
      </c>
      <c r="C220" s="11" t="s">
        <v>4206</v>
      </c>
      <c r="D220" s="11" t="s">
        <v>556</v>
      </c>
      <c r="E220" s="3">
        <v>0</v>
      </c>
      <c r="F220" s="35"/>
      <c r="G220" s="35"/>
      <c r="H220" s="35"/>
      <c r="I220" s="4"/>
      <c r="J220" s="35"/>
      <c r="K220" s="4"/>
      <c r="L220" s="35"/>
      <c r="M220" s="4">
        <v>0</v>
      </c>
      <c r="N220" s="35"/>
      <c r="O220" s="4"/>
      <c r="P220" s="35"/>
      <c r="Q220" s="35"/>
      <c r="R220" s="35"/>
      <c r="S220" s="35"/>
      <c r="T220" s="35"/>
      <c r="U220" s="35"/>
      <c r="X220" s="25" t="s">
        <v>298</v>
      </c>
      <c r="Y220" s="25" t="s">
        <v>299</v>
      </c>
      <c r="Z220" s="25" t="s">
        <v>524</v>
      </c>
      <c r="AA220" s="25" t="s">
        <v>11</v>
      </c>
      <c r="AB220" s="25"/>
    </row>
    <row r="221" spans="1:28" s="41" customFormat="1" x14ac:dyDescent="0.3">
      <c r="A221" s="11"/>
      <c r="B221" s="11" t="s">
        <v>4541</v>
      </c>
      <c r="C221" s="11" t="s">
        <v>4220</v>
      </c>
      <c r="D221" s="11" t="s">
        <v>556</v>
      </c>
      <c r="E221" s="3">
        <v>0</v>
      </c>
      <c r="F221" s="35"/>
      <c r="G221" s="35"/>
      <c r="H221" s="35"/>
      <c r="I221" s="4"/>
      <c r="J221" s="35"/>
      <c r="K221" s="4"/>
      <c r="L221" s="35"/>
      <c r="M221" s="4">
        <v>0</v>
      </c>
      <c r="N221" s="35"/>
      <c r="O221" s="4"/>
      <c r="P221" s="35"/>
      <c r="Q221" s="35"/>
      <c r="R221" s="35"/>
      <c r="S221" s="35"/>
      <c r="T221" s="35"/>
      <c r="U221" s="35"/>
      <c r="X221" s="25" t="s">
        <v>300</v>
      </c>
      <c r="Y221" s="25" t="s">
        <v>301</v>
      </c>
      <c r="Z221" s="25" t="s">
        <v>524</v>
      </c>
      <c r="AA221" s="25" t="s">
        <v>16</v>
      </c>
      <c r="AB221" s="25"/>
    </row>
    <row r="222" spans="1:28" s="41" customFormat="1" x14ac:dyDescent="0.3">
      <c r="A222" s="11"/>
      <c r="B222" s="11" t="s">
        <v>4542</v>
      </c>
      <c r="C222" s="11" t="s">
        <v>4227</v>
      </c>
      <c r="D222" s="11" t="s">
        <v>556</v>
      </c>
      <c r="E222" s="3">
        <v>0</v>
      </c>
      <c r="F222" s="35"/>
      <c r="G222" s="35"/>
      <c r="H222" s="35"/>
      <c r="I222" s="4"/>
      <c r="J222" s="35"/>
      <c r="K222" s="4"/>
      <c r="L222" s="35"/>
      <c r="M222" s="4"/>
      <c r="N222" s="35"/>
      <c r="O222" s="4"/>
      <c r="P222" s="35"/>
      <c r="Q222" s="35"/>
      <c r="R222" s="35"/>
      <c r="S222" s="35"/>
      <c r="T222" s="35"/>
      <c r="U222" s="35"/>
      <c r="X222" s="25" t="s">
        <v>302</v>
      </c>
      <c r="Y222" s="25" t="s">
        <v>303</v>
      </c>
      <c r="Z222" s="25" t="s">
        <v>524</v>
      </c>
      <c r="AA222" s="25" t="s">
        <v>16</v>
      </c>
      <c r="AB222" s="25"/>
    </row>
    <row r="223" spans="1:28" s="41" customFormat="1" ht="28.8" x14ac:dyDescent="0.3">
      <c r="A223" s="11"/>
      <c r="B223" s="11" t="s">
        <v>4543</v>
      </c>
      <c r="C223" s="11" t="s">
        <v>4241</v>
      </c>
      <c r="D223" s="11" t="s">
        <v>556</v>
      </c>
      <c r="E223" s="3">
        <v>0</v>
      </c>
      <c r="F223" s="35"/>
      <c r="G223" s="35"/>
      <c r="H223" s="35"/>
      <c r="I223" s="4"/>
      <c r="J223" s="35"/>
      <c r="K223" s="4"/>
      <c r="L223" s="35"/>
      <c r="M223" s="4"/>
      <c r="N223" s="35"/>
      <c r="O223" s="4"/>
      <c r="P223" s="35"/>
      <c r="Q223" s="35"/>
      <c r="R223" s="35"/>
      <c r="S223" s="35"/>
      <c r="T223" s="35"/>
      <c r="U223" s="35"/>
      <c r="X223" s="25" t="s">
        <v>304</v>
      </c>
      <c r="Y223" s="25" t="s">
        <v>305</v>
      </c>
      <c r="Z223" s="25" t="s">
        <v>525</v>
      </c>
      <c r="AA223" s="25" t="s">
        <v>16</v>
      </c>
      <c r="AB223" s="25"/>
    </row>
    <row r="224" spans="1:28" s="41" customFormat="1" x14ac:dyDescent="0.3">
      <c r="A224" s="11"/>
      <c r="B224" s="11" t="s">
        <v>4544</v>
      </c>
      <c r="C224" s="11" t="s">
        <v>4246</v>
      </c>
      <c r="D224" s="11" t="s">
        <v>556</v>
      </c>
      <c r="E224" s="3">
        <v>0</v>
      </c>
      <c r="F224" s="35"/>
      <c r="G224" s="35"/>
      <c r="H224" s="35"/>
      <c r="I224" s="4"/>
      <c r="J224" s="35"/>
      <c r="K224" s="4"/>
      <c r="L224" s="35"/>
      <c r="M224" s="4"/>
      <c r="N224" s="35"/>
      <c r="O224" s="4"/>
      <c r="P224" s="35"/>
      <c r="Q224" s="35"/>
      <c r="R224" s="35"/>
      <c r="S224" s="35"/>
      <c r="T224" s="35"/>
      <c r="U224" s="35"/>
      <c r="X224" s="25" t="s">
        <v>306</v>
      </c>
      <c r="Y224" s="25" t="s">
        <v>307</v>
      </c>
      <c r="Z224" s="25" t="s">
        <v>524</v>
      </c>
      <c r="AA224" s="25" t="s">
        <v>11</v>
      </c>
      <c r="AB224" s="25"/>
    </row>
    <row r="225" spans="1:28" s="41" customFormat="1" x14ac:dyDescent="0.3">
      <c r="A225" s="11"/>
      <c r="B225" s="11" t="s">
        <v>4545</v>
      </c>
      <c r="C225" s="11" t="s">
        <v>4252</v>
      </c>
      <c r="D225" s="11" t="s">
        <v>556</v>
      </c>
      <c r="E225" s="3">
        <v>0</v>
      </c>
      <c r="F225" s="35"/>
      <c r="G225" s="35"/>
      <c r="H225" s="35"/>
      <c r="I225" s="4"/>
      <c r="J225" s="35"/>
      <c r="K225" s="4"/>
      <c r="L225" s="35"/>
      <c r="M225" s="4"/>
      <c r="N225" s="35"/>
      <c r="O225" s="4"/>
      <c r="P225" s="35"/>
      <c r="Q225" s="35"/>
      <c r="R225" s="35"/>
      <c r="S225" s="35"/>
      <c r="T225" s="35"/>
      <c r="U225" s="35"/>
      <c r="X225" s="25" t="s">
        <v>308</v>
      </c>
      <c r="Y225" s="25" t="s">
        <v>309</v>
      </c>
      <c r="Z225" s="25" t="s">
        <v>524</v>
      </c>
      <c r="AA225" s="25" t="s">
        <v>26</v>
      </c>
      <c r="AB225" s="25"/>
    </row>
    <row r="226" spans="1:28" s="41" customFormat="1" x14ac:dyDescent="0.3">
      <c r="A226" s="11"/>
      <c r="B226" s="11" t="s">
        <v>4546</v>
      </c>
      <c r="C226" s="11" t="s">
        <v>4257</v>
      </c>
      <c r="D226" s="11" t="s">
        <v>556</v>
      </c>
      <c r="E226" s="3">
        <v>0</v>
      </c>
      <c r="F226" s="35"/>
      <c r="G226" s="35"/>
      <c r="H226" s="35"/>
      <c r="I226" s="4"/>
      <c r="J226" s="35"/>
      <c r="K226" s="4"/>
      <c r="L226" s="35"/>
      <c r="M226" s="4"/>
      <c r="N226" s="35"/>
      <c r="O226" s="4"/>
      <c r="P226" s="35"/>
      <c r="Q226" s="35"/>
      <c r="R226" s="35"/>
      <c r="S226" s="35"/>
      <c r="T226" s="35"/>
      <c r="U226" s="35"/>
      <c r="X226" s="25" t="s">
        <v>310</v>
      </c>
      <c r="Y226" s="25" t="s">
        <v>311</v>
      </c>
      <c r="Z226" s="25" t="s">
        <v>525</v>
      </c>
      <c r="AA226" s="25" t="s">
        <v>26</v>
      </c>
      <c r="AB226" s="25"/>
    </row>
    <row r="227" spans="1:28" s="41" customFormat="1" x14ac:dyDescent="0.3">
      <c r="A227" s="11"/>
      <c r="B227" s="11" t="s">
        <v>4547</v>
      </c>
      <c r="C227" s="11" t="s">
        <v>4285</v>
      </c>
      <c r="D227" s="11" t="s">
        <v>556</v>
      </c>
      <c r="E227" s="3">
        <v>5</v>
      </c>
      <c r="F227" s="35"/>
      <c r="G227" s="35"/>
      <c r="H227" s="35"/>
      <c r="I227" s="4"/>
      <c r="J227" s="35"/>
      <c r="K227" s="4"/>
      <c r="L227" s="35"/>
      <c r="M227" s="4">
        <v>8</v>
      </c>
      <c r="N227" s="35"/>
      <c r="O227" s="4"/>
      <c r="P227" s="35"/>
      <c r="Q227" s="35"/>
      <c r="R227" s="35"/>
      <c r="S227" s="35"/>
      <c r="T227" s="35"/>
      <c r="U227" s="35"/>
      <c r="X227" s="25" t="s">
        <v>312</v>
      </c>
      <c r="Y227" s="25" t="s">
        <v>313</v>
      </c>
      <c r="Z227" s="25" t="s">
        <v>524</v>
      </c>
      <c r="AA227" s="25" t="s">
        <v>26</v>
      </c>
      <c r="AB227" s="25"/>
    </row>
    <row r="228" spans="1:28" s="41" customFormat="1" x14ac:dyDescent="0.3">
      <c r="A228" s="11"/>
      <c r="B228" s="11" t="s">
        <v>4548</v>
      </c>
      <c r="C228" s="11" t="s">
        <v>4297</v>
      </c>
      <c r="D228" s="11" t="s">
        <v>556</v>
      </c>
      <c r="E228" s="3">
        <v>912</v>
      </c>
      <c r="F228" s="35"/>
      <c r="G228" s="35"/>
      <c r="H228" s="35"/>
      <c r="I228" s="4"/>
      <c r="J228" s="35"/>
      <c r="K228" s="4"/>
      <c r="L228" s="35"/>
      <c r="M228" s="4">
        <v>912</v>
      </c>
      <c r="N228" s="35"/>
      <c r="O228" s="4"/>
      <c r="P228" s="35"/>
      <c r="Q228" s="35"/>
      <c r="R228" s="35"/>
      <c r="S228" s="35"/>
      <c r="T228" s="35"/>
      <c r="U228" s="35"/>
      <c r="X228" s="25" t="s">
        <v>314</v>
      </c>
      <c r="Y228" s="25" t="s">
        <v>315</v>
      </c>
      <c r="Z228" s="25" t="s">
        <v>524</v>
      </c>
      <c r="AA228" s="25" t="s">
        <v>6</v>
      </c>
      <c r="AB228" s="25"/>
    </row>
    <row r="229" spans="1:28" s="41" customFormat="1" x14ac:dyDescent="0.3">
      <c r="A229" s="11"/>
      <c r="B229" s="11" t="s">
        <v>4549</v>
      </c>
      <c r="C229" s="11" t="s">
        <v>4315</v>
      </c>
      <c r="D229" s="11" t="s">
        <v>556</v>
      </c>
      <c r="E229" s="3">
        <v>0</v>
      </c>
      <c r="F229" s="35"/>
      <c r="G229" s="35"/>
      <c r="H229" s="35"/>
      <c r="I229" s="4"/>
      <c r="J229" s="35"/>
      <c r="K229" s="4"/>
      <c r="L229" s="35"/>
      <c r="M229" s="4">
        <v>0</v>
      </c>
      <c r="N229" s="35"/>
      <c r="O229" s="4"/>
      <c r="P229" s="35"/>
      <c r="Q229" s="35"/>
      <c r="R229" s="35"/>
      <c r="S229" s="35"/>
      <c r="T229" s="35"/>
      <c r="U229" s="35"/>
      <c r="X229" s="25" t="s">
        <v>316</v>
      </c>
      <c r="Y229" s="25" t="s">
        <v>317</v>
      </c>
      <c r="Z229" s="25" t="s">
        <v>524</v>
      </c>
      <c r="AA229" s="25" t="s">
        <v>62</v>
      </c>
      <c r="AB229" s="25"/>
    </row>
    <row r="230" spans="1:28" s="41" customFormat="1" x14ac:dyDescent="0.3">
      <c r="A230" s="11"/>
      <c r="B230" s="11" t="s">
        <v>4550</v>
      </c>
      <c r="C230" s="11" t="s">
        <v>4334</v>
      </c>
      <c r="D230" s="11" t="s">
        <v>556</v>
      </c>
      <c r="E230" s="3">
        <v>0</v>
      </c>
      <c r="F230" s="35"/>
      <c r="G230" s="35"/>
      <c r="H230" s="35"/>
      <c r="I230" s="4"/>
      <c r="J230" s="35"/>
      <c r="K230" s="4"/>
      <c r="L230" s="35"/>
      <c r="M230" s="4"/>
      <c r="N230" s="35"/>
      <c r="O230" s="4"/>
      <c r="P230" s="35"/>
      <c r="Q230" s="35"/>
      <c r="R230" s="35"/>
      <c r="S230" s="35"/>
      <c r="T230" s="35"/>
      <c r="U230" s="35"/>
      <c r="X230" s="25" t="s">
        <v>318</v>
      </c>
      <c r="Y230" s="25" t="s">
        <v>319</v>
      </c>
      <c r="Z230" s="25" t="s">
        <v>525</v>
      </c>
      <c r="AA230" s="25" t="s">
        <v>6</v>
      </c>
      <c r="AB230" s="25"/>
    </row>
    <row r="231" spans="1:28" s="41" customFormat="1" x14ac:dyDescent="0.3">
      <c r="A231" s="11"/>
      <c r="B231" s="11" t="s">
        <v>4551</v>
      </c>
      <c r="C231" s="11" t="s">
        <v>4342</v>
      </c>
      <c r="D231" s="11" t="s">
        <v>556</v>
      </c>
      <c r="E231" s="3">
        <v>0</v>
      </c>
      <c r="F231" s="35"/>
      <c r="G231" s="35"/>
      <c r="H231" s="35"/>
      <c r="I231" s="4"/>
      <c r="J231" s="35"/>
      <c r="K231" s="4"/>
      <c r="L231" s="35"/>
      <c r="M231" s="4"/>
      <c r="N231" s="35"/>
      <c r="O231" s="4"/>
      <c r="P231" s="35"/>
      <c r="Q231" s="35"/>
      <c r="R231" s="35"/>
      <c r="S231" s="35"/>
      <c r="T231" s="35"/>
      <c r="U231" s="35"/>
      <c r="X231" s="25" t="s">
        <v>496</v>
      </c>
      <c r="Y231" s="25" t="s">
        <v>497</v>
      </c>
      <c r="Z231" s="25" t="s">
        <v>3758</v>
      </c>
      <c r="AA231" s="25" t="s">
        <v>23</v>
      </c>
      <c r="AB231" s="25"/>
    </row>
    <row r="232" spans="1:28" s="41" customFormat="1" x14ac:dyDescent="0.3">
      <c r="A232" s="11"/>
      <c r="B232" s="11" t="s">
        <v>4552</v>
      </c>
      <c r="C232" s="11" t="s">
        <v>4351</v>
      </c>
      <c r="D232" s="11" t="s">
        <v>556</v>
      </c>
      <c r="E232" s="3">
        <v>0</v>
      </c>
      <c r="F232" s="35"/>
      <c r="G232" s="35"/>
      <c r="H232" s="35"/>
      <c r="I232" s="4"/>
      <c r="J232" s="35"/>
      <c r="K232" s="4"/>
      <c r="L232" s="35"/>
      <c r="M232" s="4">
        <v>4</v>
      </c>
      <c r="N232" s="35"/>
      <c r="O232" s="4"/>
      <c r="P232" s="35"/>
      <c r="Q232" s="35"/>
      <c r="R232" s="35"/>
      <c r="S232" s="35"/>
      <c r="T232" s="35"/>
      <c r="U232" s="35"/>
      <c r="X232" s="25" t="s">
        <v>320</v>
      </c>
      <c r="Y232" s="25" t="s">
        <v>321</v>
      </c>
      <c r="Z232" s="25" t="s">
        <v>524</v>
      </c>
      <c r="AA232" s="25" t="s">
        <v>16</v>
      </c>
      <c r="AB232" s="25"/>
    </row>
    <row r="233" spans="1:28" s="41" customFormat="1" x14ac:dyDescent="0.3">
      <c r="A233" s="11"/>
      <c r="B233" s="11" t="s">
        <v>4553</v>
      </c>
      <c r="C233" s="11" t="s">
        <v>4382</v>
      </c>
      <c r="D233" s="11" t="s">
        <v>556</v>
      </c>
      <c r="E233" s="3">
        <v>5</v>
      </c>
      <c r="F233" s="35"/>
      <c r="G233" s="35"/>
      <c r="H233" s="35"/>
      <c r="I233" s="4"/>
      <c r="J233" s="35"/>
      <c r="K233" s="4"/>
      <c r="L233" s="35"/>
      <c r="M233" s="4">
        <v>8</v>
      </c>
      <c r="N233" s="35"/>
      <c r="O233" s="4"/>
      <c r="P233" s="35"/>
      <c r="Q233" s="35"/>
      <c r="R233" s="35"/>
      <c r="S233" s="35"/>
      <c r="T233" s="35"/>
      <c r="U233" s="35"/>
      <c r="X233" s="25" t="s">
        <v>322</v>
      </c>
      <c r="Y233" s="25" t="s">
        <v>323</v>
      </c>
      <c r="Z233" s="25" t="s">
        <v>524</v>
      </c>
      <c r="AA233" s="25" t="s">
        <v>26</v>
      </c>
      <c r="AB233" s="25"/>
    </row>
    <row r="234" spans="1:28" s="41" customFormat="1" x14ac:dyDescent="0.3">
      <c r="A234" s="11"/>
      <c r="B234" s="11" t="s">
        <v>4998</v>
      </c>
      <c r="C234" s="11" t="s">
        <v>3040</v>
      </c>
      <c r="D234" s="11" t="s">
        <v>556</v>
      </c>
      <c r="E234" s="3">
        <v>0</v>
      </c>
      <c r="F234" s="35"/>
      <c r="G234" s="35"/>
      <c r="H234" s="35"/>
      <c r="I234" s="4"/>
      <c r="J234" s="35"/>
      <c r="K234" s="4"/>
      <c r="L234" s="35"/>
      <c r="M234" s="4">
        <v>0</v>
      </c>
      <c r="N234" s="35"/>
      <c r="O234" s="4"/>
      <c r="P234" s="35"/>
      <c r="Q234" s="35"/>
      <c r="R234" s="35"/>
      <c r="S234" s="35"/>
      <c r="T234" s="35"/>
      <c r="U234" s="35"/>
      <c r="X234" s="25" t="s">
        <v>324</v>
      </c>
      <c r="Y234" s="25" t="s">
        <v>325</v>
      </c>
      <c r="Z234" s="25" t="s">
        <v>524</v>
      </c>
      <c r="AA234" s="25" t="s">
        <v>39</v>
      </c>
      <c r="AB234" s="25"/>
    </row>
    <row r="235" spans="1:28" s="41" customFormat="1" x14ac:dyDescent="0.3">
      <c r="A235" s="11"/>
      <c r="B235" s="11" t="s">
        <v>4999</v>
      </c>
      <c r="C235" s="11" t="s">
        <v>4975</v>
      </c>
      <c r="D235" s="11" t="s">
        <v>556</v>
      </c>
      <c r="E235" s="3">
        <v>0</v>
      </c>
      <c r="F235" s="35"/>
      <c r="G235" s="35"/>
      <c r="H235" s="35"/>
      <c r="I235" s="4"/>
      <c r="J235" s="35"/>
      <c r="K235" s="4"/>
      <c r="L235" s="35"/>
      <c r="M235" s="4">
        <v>0</v>
      </c>
      <c r="N235" s="35"/>
      <c r="O235" s="4"/>
      <c r="P235" s="35"/>
      <c r="Q235" s="35"/>
      <c r="R235" s="35"/>
      <c r="S235" s="35"/>
      <c r="T235" s="35"/>
      <c r="U235" s="35"/>
      <c r="X235" s="25" t="s">
        <v>326</v>
      </c>
      <c r="Y235" s="25" t="s">
        <v>327</v>
      </c>
      <c r="Z235" s="25" t="s">
        <v>3758</v>
      </c>
      <c r="AA235" s="25" t="s">
        <v>89</v>
      </c>
      <c r="AB235" s="25"/>
    </row>
    <row r="236" spans="1:28" s="41" customFormat="1" x14ac:dyDescent="0.3">
      <c r="A236" s="11"/>
      <c r="B236" s="11" t="s">
        <v>5000</v>
      </c>
      <c r="C236" s="11" t="s">
        <v>4984</v>
      </c>
      <c r="D236" s="11" t="s">
        <v>556</v>
      </c>
      <c r="E236" s="3">
        <v>0</v>
      </c>
      <c r="F236" s="35"/>
      <c r="G236" s="35"/>
      <c r="H236" s="35"/>
      <c r="I236" s="4"/>
      <c r="J236" s="35"/>
      <c r="K236" s="4"/>
      <c r="L236" s="35"/>
      <c r="M236" s="4">
        <v>0</v>
      </c>
      <c r="N236" s="35"/>
      <c r="O236" s="4"/>
      <c r="P236" s="35"/>
      <c r="Q236" s="35"/>
      <c r="R236" s="35"/>
      <c r="S236" s="35"/>
      <c r="T236" s="35"/>
      <c r="U236" s="35"/>
      <c r="X236" s="25" t="s">
        <v>328</v>
      </c>
      <c r="Y236" s="25" t="s">
        <v>329</v>
      </c>
      <c r="Z236" s="25" t="s">
        <v>524</v>
      </c>
      <c r="AA236" s="25" t="s">
        <v>39</v>
      </c>
      <c r="AB236" s="25"/>
    </row>
    <row r="237" spans="1:28" s="41" customFormat="1" x14ac:dyDescent="0.3">
      <c r="A237" s="11"/>
      <c r="B237" s="11" t="s">
        <v>5001</v>
      </c>
      <c r="C237" s="11" t="s">
        <v>4991</v>
      </c>
      <c r="D237" s="11" t="s">
        <v>556</v>
      </c>
      <c r="E237" s="3">
        <v>0</v>
      </c>
      <c r="F237" s="35"/>
      <c r="G237" s="35"/>
      <c r="H237" s="35"/>
      <c r="I237" s="4"/>
      <c r="J237" s="35"/>
      <c r="K237" s="4"/>
      <c r="L237" s="35"/>
      <c r="M237" s="4">
        <v>0</v>
      </c>
      <c r="N237" s="35"/>
      <c r="O237" s="4"/>
      <c r="P237" s="35"/>
      <c r="Q237" s="35"/>
      <c r="R237" s="35"/>
      <c r="S237" s="35"/>
      <c r="T237" s="35"/>
      <c r="U237" s="35"/>
      <c r="X237" s="25" t="s">
        <v>498</v>
      </c>
      <c r="Y237" s="25" t="s">
        <v>499</v>
      </c>
      <c r="Z237" s="25" t="s">
        <v>3758</v>
      </c>
      <c r="AA237" s="25" t="s">
        <v>11</v>
      </c>
      <c r="AB237" s="25"/>
    </row>
    <row r="238" spans="1:28" s="41" customFormat="1" ht="15.6" x14ac:dyDescent="0.3">
      <c r="A238" s="9"/>
      <c r="B238" s="9" t="s">
        <v>556</v>
      </c>
      <c r="C238" s="9" t="s">
        <v>4554</v>
      </c>
      <c r="D238" s="10" t="s">
        <v>556</v>
      </c>
      <c r="E238" s="10"/>
      <c r="F238" s="10"/>
      <c r="G238" s="10"/>
      <c r="H238" s="10"/>
      <c r="I238" s="10"/>
      <c r="J238" s="10"/>
      <c r="K238" s="10"/>
      <c r="L238" s="10"/>
      <c r="M238" s="10"/>
      <c r="N238" s="10"/>
      <c r="O238" s="10"/>
      <c r="P238" s="10"/>
      <c r="Q238" s="10"/>
      <c r="R238" s="10"/>
      <c r="S238" s="10"/>
      <c r="T238" s="10"/>
      <c r="U238" s="10"/>
      <c r="X238" s="25" t="s">
        <v>330</v>
      </c>
      <c r="Y238" s="25" t="s">
        <v>331</v>
      </c>
      <c r="Z238" s="25" t="s">
        <v>524</v>
      </c>
      <c r="AA238" s="25" t="s">
        <v>16</v>
      </c>
      <c r="AB238" s="25"/>
    </row>
    <row r="239" spans="1:28" s="41" customFormat="1" x14ac:dyDescent="0.3">
      <c r="A239" s="11"/>
      <c r="B239" s="11" t="s">
        <v>1065</v>
      </c>
      <c r="C239" s="11" t="s">
        <v>1066</v>
      </c>
      <c r="D239" s="11" t="s">
        <v>556</v>
      </c>
      <c r="E239" s="3"/>
      <c r="F239" s="35"/>
      <c r="G239" s="3"/>
      <c r="H239" s="35"/>
      <c r="I239" s="35" t="str">
        <f t="shared" ref="I239" si="52">IF(AND(ISNUMBER(I240),ISNUMBER(I241)), I240/I241, "")</f>
        <v/>
      </c>
      <c r="J239" s="35"/>
      <c r="K239" s="35" t="str">
        <f t="shared" ref="K239" si="53">IF(AND(ISNUMBER(K240),ISNUMBER(K241)), K240/K241, "")</f>
        <v/>
      </c>
      <c r="L239" s="35"/>
      <c r="M239" s="35" t="str">
        <f t="shared" ref="M239" si="54">IF(AND(ISNUMBER(M240),ISNUMBER(M241)), M240/M241, "")</f>
        <v/>
      </c>
      <c r="N239" s="3"/>
      <c r="O239" s="5" t="str">
        <f t="shared" ref="O239" si="55">IF(AND(ISNUMBER(O240),ISNUMBER(O241)), O240/O241, "")</f>
        <v/>
      </c>
      <c r="P239" s="12"/>
      <c r="Q239" s="12"/>
      <c r="R239" s="12"/>
      <c r="S239" s="12"/>
      <c r="T239" s="12"/>
      <c r="U239" s="12"/>
      <c r="X239" s="25" t="s">
        <v>332</v>
      </c>
      <c r="Y239" s="25" t="s">
        <v>333</v>
      </c>
      <c r="Z239" s="25" t="s">
        <v>524</v>
      </c>
      <c r="AA239" s="25" t="s">
        <v>6</v>
      </c>
      <c r="AB239" s="25"/>
    </row>
    <row r="240" spans="1:28" s="41" customFormat="1" x14ac:dyDescent="0.3">
      <c r="A240" s="13"/>
      <c r="B240" s="13" t="s">
        <v>1074</v>
      </c>
      <c r="C240" s="13" t="s">
        <v>1075</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3">
      <c r="A241" s="13"/>
      <c r="B241" s="13" t="s">
        <v>1078</v>
      </c>
      <c r="C241" s="13" t="s">
        <v>1079</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3">
      <c r="A242" s="11"/>
      <c r="B242" s="11" t="s">
        <v>1806</v>
      </c>
      <c r="C242" s="11" t="s">
        <v>1807</v>
      </c>
      <c r="D242" s="11" t="s">
        <v>556</v>
      </c>
      <c r="E242" s="53">
        <v>0.499</v>
      </c>
      <c r="F242" s="35"/>
      <c r="G242" s="53">
        <v>0.499</v>
      </c>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x14ac:dyDescent="0.3">
      <c r="A243" s="13"/>
      <c r="B243" s="13" t="s">
        <v>1814</v>
      </c>
      <c r="C243" s="13" t="s">
        <v>1815</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3">
      <c r="A244" s="13"/>
      <c r="B244" s="13" t="s">
        <v>1819</v>
      </c>
      <c r="C244" s="13" t="s">
        <v>1820</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x14ac:dyDescent="0.3">
      <c r="A245" s="11"/>
      <c r="B245" s="11" t="s">
        <v>2301</v>
      </c>
      <c r="C245" s="11" t="s">
        <v>2302</v>
      </c>
      <c r="D245" s="11" t="s">
        <v>556</v>
      </c>
      <c r="E245" s="3"/>
      <c r="F245" s="35"/>
      <c r="G245" s="3"/>
      <c r="H245" s="35"/>
      <c r="I245" s="35" t="str">
        <f>IF(AND(ISNUMBER(I246),ISNUMBER(I247)), I246/(I246+I247), "")</f>
        <v/>
      </c>
      <c r="J245" s="35"/>
      <c r="K245" s="35" t="str">
        <f>IF(AND(ISNUMBER(K246),ISNUMBER(K247)), K246/(K246+K247), "")</f>
        <v/>
      </c>
      <c r="L245" s="35"/>
      <c r="M245" s="35" t="str">
        <f>IF(AND(ISNUMBER(M246),ISNUMBER(M247)), M246/(M246+M247), "")</f>
        <v/>
      </c>
      <c r="N245" s="3"/>
      <c r="O245" s="5" t="str">
        <f>IF(AND(ISNUMBER(O246),ISNUMBER(O247)), O246/(O246+O247), "")</f>
        <v/>
      </c>
      <c r="P245" s="12"/>
      <c r="Q245" s="12"/>
      <c r="R245" s="12"/>
      <c r="S245" s="12"/>
      <c r="T245" s="12"/>
      <c r="U245" s="12"/>
      <c r="X245" s="25" t="s">
        <v>500</v>
      </c>
      <c r="Y245" s="25" t="s">
        <v>501</v>
      </c>
      <c r="Z245" s="25" t="s">
        <v>525</v>
      </c>
      <c r="AA245" s="25" t="s">
        <v>16</v>
      </c>
      <c r="AB245" s="25"/>
    </row>
    <row r="246" spans="1:28" s="14" customFormat="1" x14ac:dyDescent="0.3">
      <c r="A246" s="13"/>
      <c r="B246" s="13" t="s">
        <v>2308</v>
      </c>
      <c r="C246" s="13" t="s">
        <v>2309</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3">
      <c r="A247" s="13"/>
      <c r="B247" s="13" t="s">
        <v>2313</v>
      </c>
      <c r="C247" s="13" t="s">
        <v>2314</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3">
      <c r="A248" s="11"/>
      <c r="B248" s="11" t="s">
        <v>2936</v>
      </c>
      <c r="C248" s="11" t="s">
        <v>2937</v>
      </c>
      <c r="D248" s="11" t="s">
        <v>556</v>
      </c>
      <c r="E248" s="3">
        <v>32</v>
      </c>
      <c r="F248" s="35"/>
      <c r="G248" s="3">
        <v>32</v>
      </c>
      <c r="H248" s="35"/>
      <c r="I248" s="35" t="str">
        <f>IF(AND(ISNUMBER(I249),ISNUMBER(I250)), I249/I250, "")</f>
        <v/>
      </c>
      <c r="J248" s="35"/>
      <c r="K248" s="35" t="str">
        <f>IF(AND(ISNUMBER(K249),ISNUMBER(K250)), K249/K250, "")</f>
        <v/>
      </c>
      <c r="L248" s="35"/>
      <c r="M248" s="35" t="str">
        <f>IF(AND(ISNUMBER(M249),ISNUMBER(M250)), M249/M250, "")</f>
        <v/>
      </c>
      <c r="N248" s="3"/>
      <c r="O248" s="5" t="str">
        <f>IF(AND(ISNUMBER(O249),ISNUMBER(O250)), O249/O250, "")</f>
        <v/>
      </c>
      <c r="P248" s="12"/>
      <c r="Q248" s="12"/>
      <c r="R248" s="12"/>
      <c r="S248" s="12"/>
      <c r="T248" s="12"/>
      <c r="U248" s="12"/>
      <c r="X248" s="25" t="s">
        <v>348</v>
      </c>
      <c r="Y248" s="25" t="s">
        <v>349</v>
      </c>
      <c r="Z248" s="25" t="s">
        <v>524</v>
      </c>
      <c r="AA248" s="25" t="s">
        <v>16</v>
      </c>
      <c r="AB248" s="25"/>
    </row>
    <row r="249" spans="1:28" s="14" customFormat="1" x14ac:dyDescent="0.3">
      <c r="A249" s="13"/>
      <c r="B249" s="13" t="s">
        <v>2943</v>
      </c>
      <c r="C249" s="13" t="s">
        <v>2944</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3">
      <c r="A250" s="13"/>
      <c r="B250" s="13" t="s">
        <v>2948</v>
      </c>
      <c r="C250" s="13" t="s">
        <v>2949</v>
      </c>
      <c r="D250" s="13" t="s">
        <v>556</v>
      </c>
      <c r="E250" s="35"/>
      <c r="F250" s="35"/>
      <c r="G250" s="35"/>
      <c r="H250" s="35"/>
      <c r="I250" s="35"/>
      <c r="J250" s="35"/>
      <c r="K250" s="35"/>
      <c r="L250" s="35"/>
      <c r="M250" s="35"/>
      <c r="N250" s="35"/>
      <c r="O250" s="4"/>
      <c r="P250" s="35"/>
      <c r="Q250" s="35"/>
      <c r="R250" s="35"/>
      <c r="S250" s="12"/>
      <c r="T250" s="12"/>
      <c r="U250" s="12"/>
      <c r="X250" s="25" t="s">
        <v>352</v>
      </c>
      <c r="Y250" s="25" t="s">
        <v>353</v>
      </c>
      <c r="Z250" s="25" t="s">
        <v>524</v>
      </c>
      <c r="AA250" s="25" t="s">
        <v>6</v>
      </c>
      <c r="AB250" s="25"/>
    </row>
    <row r="251" spans="1:28" s="14" customFormat="1" x14ac:dyDescent="0.3">
      <c r="A251" s="11"/>
      <c r="B251" s="11" t="s">
        <v>3196</v>
      </c>
      <c r="C251" s="11" t="s">
        <v>3197</v>
      </c>
      <c r="D251" s="11" t="s">
        <v>556</v>
      </c>
      <c r="E251" s="3"/>
      <c r="F251" s="35"/>
      <c r="G251" s="3"/>
      <c r="H251" s="35"/>
      <c r="I251" s="35" t="str">
        <f>IF(AND(ISNUMBER(I252),ISNUMBER(I253),ISNUMBER(I254),ISNUMBER(I255),ISNUMBER(I256),ISNUMBER(I257),ISNUMBER(I258),ISNUMBER(I259)), I252+I253-I254-I255-I256-I257-I258-I259, "")</f>
        <v/>
      </c>
      <c r="J251" s="35"/>
      <c r="K251" s="35" t="str">
        <f>IF(AND(ISNUMBER(K252),ISNUMBER(K253),ISNUMBER(K254),ISNUMBER(K255),ISNUMBER(K256),ISNUMBER(K257),ISNUMBER(K258),ISNUMBER(K259)), K252+K253-K254-K255-K256-K257-K258-K259, "")</f>
        <v/>
      </c>
      <c r="L251" s="35"/>
      <c r="M251" s="35" t="str">
        <f>IF(AND(ISNUMBER(M252),ISNUMBER(M253),ISNUMBER(M254),ISNUMBER(M255),ISNUMBER(M256),ISNUMBER(M257),ISNUMBER(M258),ISNUMBER(M259)), M252+M253-M254-M255-M256-M257-M258-M259, "")</f>
        <v/>
      </c>
      <c r="N251" s="3"/>
      <c r="O251" s="5" t="str">
        <f>IF(AND(ISNUMBER(O252),ISNUMBER(O253),ISNUMBER(O254),ISNUMBER(O255),ISNUMBER(O256),ISNUMBER(O257),ISNUMBER(O258),ISNUMBER(O259)), O252+O253-O254-O255-O256-O257-O258-O259, "")</f>
        <v/>
      </c>
      <c r="P251" s="12"/>
      <c r="Q251" s="12"/>
      <c r="R251" s="12"/>
      <c r="S251" s="12"/>
      <c r="T251" s="12"/>
      <c r="U251" s="12"/>
      <c r="X251" s="25" t="s">
        <v>354</v>
      </c>
      <c r="Y251" s="25" t="s">
        <v>355</v>
      </c>
      <c r="Z251" s="25" t="s">
        <v>524</v>
      </c>
      <c r="AA251" s="25" t="s">
        <v>6</v>
      </c>
      <c r="AB251" s="25"/>
    </row>
    <row r="252" spans="1:28" s="14" customFormat="1" x14ac:dyDescent="0.3">
      <c r="A252" s="13"/>
      <c r="B252" s="13" t="s">
        <v>3202</v>
      </c>
      <c r="C252" s="13" t="s">
        <v>3203</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3">
      <c r="A253" s="13"/>
      <c r="B253" s="13" t="s">
        <v>3205</v>
      </c>
      <c r="C253" s="13" t="s">
        <v>3206</v>
      </c>
      <c r="D253" s="13" t="s">
        <v>556</v>
      </c>
      <c r="E253" s="35"/>
      <c r="F253" s="35"/>
      <c r="G253" s="35"/>
      <c r="H253" s="35"/>
      <c r="I253" s="35"/>
      <c r="J253" s="35"/>
      <c r="K253" s="35"/>
      <c r="L253" s="35"/>
      <c r="M253" s="35"/>
      <c r="N253" s="35"/>
      <c r="O253" s="4"/>
      <c r="P253" s="35"/>
      <c r="Q253" s="35"/>
      <c r="R253" s="35"/>
      <c r="S253" s="12"/>
      <c r="T253" s="12"/>
      <c r="U253" s="12"/>
      <c r="X253" s="25" t="s">
        <v>358</v>
      </c>
      <c r="Y253" s="25" t="s">
        <v>359</v>
      </c>
      <c r="Z253" s="25" t="s">
        <v>3758</v>
      </c>
      <c r="AA253" s="25" t="s">
        <v>26</v>
      </c>
      <c r="AB253" s="25"/>
    </row>
    <row r="254" spans="1:28" s="14" customFormat="1" x14ac:dyDescent="0.3">
      <c r="A254" s="13"/>
      <c r="B254" s="13" t="s">
        <v>3208</v>
      </c>
      <c r="C254" s="13" t="s">
        <v>3209</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3">
      <c r="A255" s="13"/>
      <c r="B255" s="13" t="s">
        <v>3211</v>
      </c>
      <c r="C255" s="13" t="s">
        <v>3212</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3">
      <c r="A256" s="13"/>
      <c r="B256" s="13" t="s">
        <v>3214</v>
      </c>
      <c r="C256" s="13" t="s">
        <v>3215</v>
      </c>
      <c r="D256" s="13" t="s">
        <v>556</v>
      </c>
      <c r="E256" s="35"/>
      <c r="F256" s="35"/>
      <c r="G256" s="35"/>
      <c r="H256" s="35"/>
      <c r="I256" s="35"/>
      <c r="J256" s="35"/>
      <c r="K256" s="35"/>
      <c r="L256" s="35"/>
      <c r="M256" s="35"/>
      <c r="N256" s="35"/>
      <c r="O256" s="4"/>
      <c r="P256" s="35"/>
      <c r="Q256" s="35"/>
      <c r="R256" s="35"/>
      <c r="S256" s="12"/>
      <c r="T256" s="12"/>
      <c r="U256" s="12"/>
      <c r="X256" s="25" t="s">
        <v>362</v>
      </c>
      <c r="Y256" s="25" t="s">
        <v>363</v>
      </c>
      <c r="Z256" s="25" t="s">
        <v>524</v>
      </c>
      <c r="AA256" s="25" t="s">
        <v>26</v>
      </c>
      <c r="AB256" s="25"/>
    </row>
    <row r="257" spans="1:28" s="14" customFormat="1" x14ac:dyDescent="0.3">
      <c r="A257" s="13"/>
      <c r="B257" s="13" t="s">
        <v>3217</v>
      </c>
      <c r="C257" s="13" t="s">
        <v>3218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3">
      <c r="A258" s="13"/>
      <c r="B258" s="13" t="s">
        <v>3220</v>
      </c>
      <c r="C258" s="13" t="s">
        <v>3221</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3">
      <c r="A259" s="13"/>
      <c r="B259" s="13" t="s">
        <v>3223</v>
      </c>
      <c r="C259" s="13" t="s">
        <v>3224</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3">
      <c r="A260" s="11"/>
      <c r="B260" s="11" t="s">
        <v>3261</v>
      </c>
      <c r="C260" s="11" t="s">
        <v>3262</v>
      </c>
      <c r="D260" s="11" t="s">
        <v>556</v>
      </c>
      <c r="E260" s="3">
        <v>0</v>
      </c>
      <c r="F260" s="35"/>
      <c r="G260" s="3">
        <v>0</v>
      </c>
      <c r="H260" s="35"/>
      <c r="I260" s="35" t="str">
        <f>IF(AND(ISNUMBER(I261),ISNUMBER(I262)), I261/I262, "")</f>
        <v/>
      </c>
      <c r="J260" s="35"/>
      <c r="K260" s="35" t="str">
        <f>IF(AND(ISNUMBER(K261),ISNUMBER(K262)), K261/K262, "")</f>
        <v/>
      </c>
      <c r="L260" s="35"/>
      <c r="M260" s="35" t="str">
        <f>IF(AND(ISNUMBER(M261),ISNUMBER(M262)), M261/M262, "")</f>
        <v/>
      </c>
      <c r="N260" s="3"/>
      <c r="O260" s="5" t="str">
        <f>IF(AND(ISNUMBER(O261),ISNUMBER(O262)), O261/O262, "")</f>
        <v/>
      </c>
      <c r="P260" s="12"/>
      <c r="Q260" s="12"/>
      <c r="R260" s="12"/>
      <c r="S260" s="12"/>
      <c r="T260" s="12"/>
      <c r="U260" s="12"/>
      <c r="X260" s="25" t="s">
        <v>368</v>
      </c>
      <c r="Y260" s="25" t="s">
        <v>369</v>
      </c>
      <c r="Z260" s="25" t="s">
        <v>525</v>
      </c>
      <c r="AA260" s="25" t="s">
        <v>62</v>
      </c>
      <c r="AB260" s="25"/>
    </row>
    <row r="261" spans="1:28" s="14" customFormat="1" x14ac:dyDescent="0.3">
      <c r="A261" s="13"/>
      <c r="B261" s="13" t="s">
        <v>3268</v>
      </c>
      <c r="C261" s="13" t="s">
        <v>3269</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3">
      <c r="A262" s="13"/>
      <c r="B262" s="13" t="s">
        <v>3271</v>
      </c>
      <c r="C262" s="13" t="s">
        <v>3272</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ht="28.8" x14ac:dyDescent="0.3">
      <c r="A263" s="11"/>
      <c r="B263" s="11" t="s">
        <v>3322</v>
      </c>
      <c r="C263" s="11" t="s">
        <v>3323</v>
      </c>
      <c r="D263" s="11" t="s">
        <v>556</v>
      </c>
      <c r="E263" s="3">
        <v>1500</v>
      </c>
      <c r="F263" s="35"/>
      <c r="G263" s="3">
        <v>350</v>
      </c>
      <c r="H263" s="35"/>
      <c r="I263" s="35" t="str">
        <f>IF(AND(ISNUMBER(I264),ISNUMBER(I265),ISNUMBER(I266),ISNUMBER(I267)), (I264+I265+I266)/I267, "")</f>
        <v/>
      </c>
      <c r="J263" s="35"/>
      <c r="K263" s="35" t="str">
        <f>IF(AND(ISNUMBER(K264),ISNUMBER(K265),ISNUMBER(K266),ISNUMBER(K267)), (K264+K265+K266)/K267, "")</f>
        <v/>
      </c>
      <c r="L263" s="35"/>
      <c r="M263" s="35" t="str">
        <f>IF(AND(ISNUMBER(M264),ISNUMBER(M265),ISNUMBER(M266),ISNUMBER(M267)), (M264+M265+M266)/M267, "")</f>
        <v/>
      </c>
      <c r="N263" s="3"/>
      <c r="O263" s="5" t="str">
        <f>IF(AND(ISNUMBER(O264),ISNUMBER(O265),ISNUMBER(O266),ISNUMBER(O267)), (O264+O265+O266)/O267, "")</f>
        <v/>
      </c>
      <c r="P263" s="12"/>
      <c r="Q263" s="12"/>
      <c r="R263" s="12"/>
      <c r="S263" s="12"/>
      <c r="T263" s="12"/>
      <c r="U263" s="12"/>
      <c r="X263" s="25" t="s">
        <v>506</v>
      </c>
      <c r="Y263" s="25" t="s">
        <v>507</v>
      </c>
      <c r="Z263" s="25" t="s">
        <v>524</v>
      </c>
      <c r="AA263" s="25" t="s">
        <v>442</v>
      </c>
      <c r="AB263" s="25"/>
    </row>
    <row r="264" spans="1:28" s="14" customFormat="1" x14ac:dyDescent="0.3">
      <c r="A264" s="13"/>
      <c r="B264" s="13" t="s">
        <v>3327</v>
      </c>
      <c r="C264" s="13" t="s">
        <v>3328</v>
      </c>
      <c r="D264" s="13" t="s">
        <v>556</v>
      </c>
      <c r="E264" s="35"/>
      <c r="F264" s="35"/>
      <c r="G264" s="35"/>
      <c r="H264" s="35"/>
      <c r="I264" s="35"/>
      <c r="J264" s="35"/>
      <c r="K264" s="35"/>
      <c r="L264" s="35"/>
      <c r="M264" s="35"/>
      <c r="N264" s="35"/>
      <c r="O264" s="4"/>
      <c r="P264" s="35"/>
      <c r="Q264" s="35"/>
      <c r="R264" s="35"/>
      <c r="S264" s="12"/>
      <c r="T264" s="12"/>
      <c r="U264" s="12"/>
      <c r="X264" s="25" t="s">
        <v>374</v>
      </c>
      <c r="Y264" s="25" t="s">
        <v>375</v>
      </c>
      <c r="Z264" s="25" t="s">
        <v>524</v>
      </c>
      <c r="AA264" s="25" t="s">
        <v>62</v>
      </c>
      <c r="AB264" s="25"/>
    </row>
    <row r="265" spans="1:28" s="14" customFormat="1" x14ac:dyDescent="0.3">
      <c r="A265" s="13"/>
      <c r="B265" s="13" t="s">
        <v>3330</v>
      </c>
      <c r="C265" s="13" t="s">
        <v>3331</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3">
      <c r="A266" s="13"/>
      <c r="B266" s="13" t="s">
        <v>3333</v>
      </c>
      <c r="C266" s="13" t="s">
        <v>3334</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3">
      <c r="A267" s="13"/>
      <c r="B267" s="13" t="s">
        <v>3336</v>
      </c>
      <c r="C267" s="13" t="s">
        <v>3337</v>
      </c>
      <c r="D267" s="13" t="s">
        <v>556</v>
      </c>
      <c r="E267" s="35"/>
      <c r="F267" s="35"/>
      <c r="G267" s="35"/>
      <c r="H267" s="35"/>
      <c r="I267" s="35"/>
      <c r="J267" s="35"/>
      <c r="K267" s="35"/>
      <c r="L267" s="35"/>
      <c r="M267" s="35"/>
      <c r="N267" s="35"/>
      <c r="O267" s="4"/>
      <c r="P267" s="35"/>
      <c r="Q267" s="35"/>
      <c r="R267" s="35"/>
      <c r="S267" s="12"/>
      <c r="T267" s="12"/>
      <c r="U267" s="12"/>
      <c r="X267" s="25" t="s">
        <v>380</v>
      </c>
      <c r="Y267" s="25" t="s">
        <v>381</v>
      </c>
      <c r="Z267" s="25" t="s">
        <v>524</v>
      </c>
      <c r="AA267" s="25" t="s">
        <v>62</v>
      </c>
      <c r="AB267" s="25"/>
    </row>
    <row r="268" spans="1:28" s="14" customFormat="1" x14ac:dyDescent="0.3">
      <c r="A268" s="11"/>
      <c r="B268" s="11" t="s">
        <v>3416</v>
      </c>
      <c r="C268" s="11" t="s">
        <v>3417</v>
      </c>
      <c r="D268" s="11" t="s">
        <v>556</v>
      </c>
      <c r="E268" s="52">
        <v>0</v>
      </c>
      <c r="F268" s="35"/>
      <c r="G268" s="52">
        <v>0</v>
      </c>
      <c r="H268" s="35"/>
      <c r="I268" s="35" t="str">
        <f>IF(AND(ISNUMBER(I269),ISNUMBER(I270)), I269/I270, "")</f>
        <v/>
      </c>
      <c r="J268" s="35"/>
      <c r="K268" s="35" t="str">
        <f>IF(AND(ISNUMBER(K269),ISNUMBER(K270)), K269/K270, "")</f>
        <v/>
      </c>
      <c r="L268" s="35"/>
      <c r="M268" s="35" t="str">
        <f>IF(AND(ISNUMBER(M269),ISNUMBER(M270)), M269/M270, "")</f>
        <v/>
      </c>
      <c r="N268" s="3"/>
      <c r="O268" s="5" t="str">
        <f>IF(AND(ISNUMBER(O269),ISNUMBER(O270)), O269/O270, "")</f>
        <v/>
      </c>
      <c r="P268" s="12"/>
      <c r="Q268" s="12"/>
      <c r="R268" s="12"/>
      <c r="S268" s="12"/>
      <c r="T268" s="12"/>
      <c r="U268" s="12"/>
      <c r="X268" s="25" t="s">
        <v>508</v>
      </c>
      <c r="Y268" s="25" t="s">
        <v>509</v>
      </c>
      <c r="Z268" s="25" t="s">
        <v>3758</v>
      </c>
      <c r="AA268" s="25" t="s">
        <v>23</v>
      </c>
      <c r="AB268" s="25"/>
    </row>
    <row r="269" spans="1:28" s="14" customFormat="1" x14ac:dyDescent="0.3">
      <c r="A269" s="13"/>
      <c r="B269" s="13" t="s">
        <v>3423</v>
      </c>
      <c r="C269" s="13" t="s">
        <v>3424</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3">
      <c r="A270" s="13"/>
      <c r="B270" s="13" t="s">
        <v>3426</v>
      </c>
      <c r="C270" s="13" t="s">
        <v>3427</v>
      </c>
      <c r="D270" s="13" t="s">
        <v>556</v>
      </c>
      <c r="E270" s="35"/>
      <c r="F270" s="35"/>
      <c r="G270" s="35"/>
      <c r="H270" s="35"/>
      <c r="I270" s="35"/>
      <c r="J270" s="35"/>
      <c r="K270" s="35"/>
      <c r="L270" s="35"/>
      <c r="M270" s="35"/>
      <c r="N270" s="35"/>
      <c r="O270" s="4"/>
      <c r="P270" s="35"/>
      <c r="Q270" s="35"/>
      <c r="R270" s="35"/>
      <c r="S270" s="12"/>
      <c r="T270" s="12"/>
      <c r="U270" s="12"/>
      <c r="X270" s="25" t="s">
        <v>384</v>
      </c>
      <c r="Y270" s="25" t="s">
        <v>385</v>
      </c>
      <c r="Z270" s="25" t="s">
        <v>524</v>
      </c>
      <c r="AA270" s="25" t="s">
        <v>6</v>
      </c>
      <c r="AB270" s="25"/>
    </row>
    <row r="271" spans="1:28" s="14" customFormat="1" x14ac:dyDescent="0.3">
      <c r="A271" s="11"/>
      <c r="B271" s="11" t="s">
        <v>3440</v>
      </c>
      <c r="C271" s="11" t="s">
        <v>3441</v>
      </c>
      <c r="D271" s="11" t="s">
        <v>556</v>
      </c>
      <c r="E271" s="52">
        <v>1</v>
      </c>
      <c r="F271" s="35"/>
      <c r="G271" s="52">
        <v>1</v>
      </c>
      <c r="H271" s="35"/>
      <c r="I271" s="35" t="str">
        <f>IF(AND(ISNUMBER(I272),ISNUMBER(I273)), I272/I273, "")</f>
        <v/>
      </c>
      <c r="J271" s="35"/>
      <c r="K271" s="35" t="str">
        <f>IF(AND(ISNUMBER(K272),ISNUMBER(K273)), K272/K273, "")</f>
        <v/>
      </c>
      <c r="L271" s="35"/>
      <c r="M271" s="35" t="str">
        <f>IF(AND(ISNUMBER(M272),ISNUMBER(M273)), M272/M273, "")</f>
        <v/>
      </c>
      <c r="N271" s="3"/>
      <c r="O271" s="5" t="str">
        <f>IF(AND(ISNUMBER(O272),ISNUMBER(O273)), O272/O273, "")</f>
        <v/>
      </c>
      <c r="P271" s="12"/>
      <c r="Q271" s="12"/>
      <c r="R271" s="12"/>
      <c r="S271" s="12"/>
      <c r="T271" s="12"/>
      <c r="U271" s="12"/>
      <c r="X271" s="25" t="s">
        <v>510</v>
      </c>
      <c r="Y271" s="25" t="s">
        <v>511</v>
      </c>
      <c r="Z271" s="25" t="s">
        <v>525</v>
      </c>
      <c r="AA271" s="25" t="s">
        <v>11</v>
      </c>
      <c r="AB271" s="25"/>
    </row>
    <row r="272" spans="1:28" s="14" customFormat="1" x14ac:dyDescent="0.3">
      <c r="A272" s="13"/>
      <c r="B272" s="13" t="s">
        <v>3447</v>
      </c>
      <c r="C272" s="13" t="s">
        <v>3448</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3">
      <c r="A273" s="13"/>
      <c r="B273" s="13" t="s">
        <v>3450</v>
      </c>
      <c r="C273" s="13" t="s">
        <v>3427</v>
      </c>
      <c r="D273" s="13" t="s">
        <v>556</v>
      </c>
      <c r="E273" s="35"/>
      <c r="F273" s="35"/>
      <c r="G273" s="35"/>
      <c r="H273" s="35"/>
      <c r="I273" s="35"/>
      <c r="J273" s="35"/>
      <c r="K273" s="35"/>
      <c r="L273" s="35"/>
      <c r="M273" s="35"/>
      <c r="N273" s="35"/>
      <c r="O273" s="4"/>
      <c r="P273" s="35"/>
      <c r="Q273" s="35"/>
      <c r="R273" s="35"/>
      <c r="S273" s="12"/>
      <c r="T273" s="12"/>
      <c r="U273" s="12"/>
      <c r="X273" s="25" t="s">
        <v>512</v>
      </c>
      <c r="Y273" s="25" t="s">
        <v>513</v>
      </c>
      <c r="Z273" s="25" t="s">
        <v>524</v>
      </c>
      <c r="AA273" s="25" t="s">
        <v>11</v>
      </c>
      <c r="AB273" s="25"/>
    </row>
    <row r="274" spans="1:28" s="14" customFormat="1" x14ac:dyDescent="0.3">
      <c r="A274" s="11"/>
      <c r="B274" s="11" t="s">
        <v>3452</v>
      </c>
      <c r="C274" s="11" t="s">
        <v>3453</v>
      </c>
      <c r="D274" s="11" t="s">
        <v>556</v>
      </c>
      <c r="E274" s="3"/>
      <c r="F274" s="35"/>
      <c r="G274" s="3"/>
      <c r="H274" s="35"/>
      <c r="I274" s="35" t="str">
        <f>IF(AND(ISNUMBER(I275),ISNUMBER(I276),ISNUMBER(I277)), I275/(I276+I277), "")</f>
        <v/>
      </c>
      <c r="J274" s="35"/>
      <c r="K274" s="35" t="str">
        <f>IF(AND(ISNUMBER(K275),ISNUMBER(K276),ISNUMBER(K277)), K275/(K276+K277), "")</f>
        <v/>
      </c>
      <c r="L274" s="35"/>
      <c r="M274" s="35" t="str">
        <f>IF(AND(ISNUMBER(M275),ISNUMBER(M276),ISNUMBER(M277)), M275/(M276+M277), "")</f>
        <v/>
      </c>
      <c r="N274" s="3"/>
      <c r="O274" s="5" t="str">
        <f>IF(AND(ISNUMBER(O275),ISNUMBER(O276),ISNUMBER(O277)), O275/(O276+O277), "")</f>
        <v/>
      </c>
      <c r="P274" s="12"/>
      <c r="Q274" s="12"/>
      <c r="R274" s="12"/>
      <c r="S274" s="12"/>
      <c r="T274" s="12"/>
      <c r="U274" s="12"/>
      <c r="X274" s="25" t="s">
        <v>388</v>
      </c>
      <c r="Y274" s="25" t="s">
        <v>389</v>
      </c>
      <c r="Z274" s="25" t="s">
        <v>524</v>
      </c>
      <c r="AA274" s="25" t="s">
        <v>11</v>
      </c>
      <c r="AB274" s="25"/>
    </row>
    <row r="275" spans="1:28" s="14" customFormat="1" x14ac:dyDescent="0.3">
      <c r="A275" s="13"/>
      <c r="B275" s="13" t="s">
        <v>3457</v>
      </c>
      <c r="C275" s="13" t="s">
        <v>3458</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x14ac:dyDescent="0.3">
      <c r="A276" s="13"/>
      <c r="B276" s="13" t="s">
        <v>3459</v>
      </c>
      <c r="C276" s="13" t="s">
        <v>3460</v>
      </c>
      <c r="D276" s="13" t="s">
        <v>556</v>
      </c>
      <c r="E276" s="35"/>
      <c r="F276" s="35"/>
      <c r="G276" s="35"/>
      <c r="H276" s="35"/>
      <c r="I276" s="35"/>
      <c r="J276" s="35"/>
      <c r="K276" s="35"/>
      <c r="L276" s="35"/>
      <c r="M276" s="35"/>
      <c r="N276" s="35"/>
      <c r="O276" s="4"/>
      <c r="P276" s="35"/>
      <c r="Q276" s="35"/>
      <c r="R276" s="35"/>
      <c r="S276" s="12"/>
      <c r="T276" s="12"/>
      <c r="U276" s="12"/>
      <c r="X276" s="25" t="s">
        <v>392</v>
      </c>
      <c r="Y276" s="25" t="s">
        <v>393</v>
      </c>
      <c r="Z276" s="25" t="s">
        <v>524</v>
      </c>
      <c r="AA276" s="25" t="s">
        <v>11</v>
      </c>
      <c r="AB276" s="25"/>
    </row>
    <row r="277" spans="1:28" s="14" customFormat="1" x14ac:dyDescent="0.3">
      <c r="A277" s="13"/>
      <c r="B277" s="13" t="s">
        <v>3462</v>
      </c>
      <c r="C277" s="13" t="s">
        <v>3463</v>
      </c>
      <c r="D277" s="13" t="s">
        <v>556</v>
      </c>
      <c r="E277" s="35"/>
      <c r="F277" s="35"/>
      <c r="G277" s="35"/>
      <c r="H277" s="35"/>
      <c r="I277" s="35"/>
      <c r="J277" s="35"/>
      <c r="K277" s="35"/>
      <c r="L277" s="35"/>
      <c r="M277" s="35"/>
      <c r="N277" s="35"/>
      <c r="O277" s="4"/>
      <c r="P277" s="35"/>
      <c r="Q277" s="35"/>
      <c r="R277" s="35"/>
      <c r="S277" s="12"/>
      <c r="T277" s="12"/>
      <c r="U277" s="12"/>
      <c r="X277" s="25" t="s">
        <v>394</v>
      </c>
      <c r="Y277" s="25" t="s">
        <v>395</v>
      </c>
      <c r="Z277" s="25" t="s">
        <v>3758</v>
      </c>
      <c r="AA277" s="25" t="s">
        <v>11</v>
      </c>
      <c r="AB277" s="25"/>
    </row>
    <row r="278" spans="1:28" s="14" customFormat="1" x14ac:dyDescent="0.3">
      <c r="A278" s="11"/>
      <c r="B278" s="11" t="s">
        <v>3478</v>
      </c>
      <c r="C278" s="11" t="s">
        <v>3479</v>
      </c>
      <c r="D278" s="11" t="s">
        <v>556</v>
      </c>
      <c r="E278" s="3"/>
      <c r="F278" s="35"/>
      <c r="G278" s="3"/>
      <c r="H278" s="35"/>
      <c r="I278" s="35" t="str">
        <f>IF(AND(ISNUMBER(I279),ISNUMBER(I280),ISNUMBER(I281)), I279/(I280+I281), "")</f>
        <v/>
      </c>
      <c r="J278" s="35"/>
      <c r="K278" s="35" t="str">
        <f>IF(AND(ISNUMBER(K279),ISNUMBER(K280),ISNUMBER(K281)), K279/(K280+K281), "")</f>
        <v/>
      </c>
      <c r="L278" s="35"/>
      <c r="M278" s="35" t="str">
        <f>IF(AND(ISNUMBER(M279),ISNUMBER(M280),ISNUMBER(M281)), M279/(M280+M281), "")</f>
        <v/>
      </c>
      <c r="N278" s="3"/>
      <c r="O278" s="5" t="str">
        <f>IF(AND(ISNUMBER(O279),ISNUMBER(O280),ISNUMBER(O281)), O279/(O280+O281), "")</f>
        <v/>
      </c>
      <c r="P278" s="12"/>
      <c r="Q278" s="12"/>
      <c r="R278" s="12"/>
      <c r="S278" s="12"/>
      <c r="T278" s="12"/>
      <c r="U278" s="12"/>
      <c r="X278" s="25" t="s">
        <v>396</v>
      </c>
      <c r="Y278" s="25" t="s">
        <v>397</v>
      </c>
      <c r="Z278" s="25" t="s">
        <v>525</v>
      </c>
      <c r="AA278" s="25" t="s">
        <v>11</v>
      </c>
      <c r="AB278" s="25"/>
    </row>
    <row r="279" spans="1:28" s="14" customFormat="1" x14ac:dyDescent="0.3">
      <c r="A279" s="13"/>
      <c r="B279" s="13" t="s">
        <v>3484</v>
      </c>
      <c r="C279" s="13" t="s">
        <v>3485</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3">
      <c r="A280" s="13"/>
      <c r="B280" s="13" t="s">
        <v>3487</v>
      </c>
      <c r="C280" s="13" t="s">
        <v>3488</v>
      </c>
      <c r="D280" s="13" t="s">
        <v>556</v>
      </c>
      <c r="E280" s="35"/>
      <c r="F280" s="35"/>
      <c r="G280" s="35"/>
      <c r="H280" s="35"/>
      <c r="I280" s="35"/>
      <c r="J280" s="35"/>
      <c r="K280" s="35"/>
      <c r="L280" s="35"/>
      <c r="M280" s="35"/>
      <c r="N280" s="35"/>
      <c r="O280" s="4"/>
      <c r="P280" s="35"/>
      <c r="Q280" s="35"/>
      <c r="R280" s="35"/>
      <c r="S280" s="12"/>
      <c r="T280" s="12"/>
      <c r="U280" s="12"/>
      <c r="X280" s="25" t="s">
        <v>400</v>
      </c>
      <c r="Y280" s="25" t="s">
        <v>401</v>
      </c>
      <c r="Z280" s="25" t="s">
        <v>524</v>
      </c>
      <c r="AA280" s="25" t="s">
        <v>11</v>
      </c>
      <c r="AB280" s="25"/>
    </row>
    <row r="281" spans="1:28" s="14" customFormat="1" x14ac:dyDescent="0.3">
      <c r="A281" s="13"/>
      <c r="B281" s="13" t="s">
        <v>3490</v>
      </c>
      <c r="C281" s="13" t="s">
        <v>3491</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3">
      <c r="A282" s="11"/>
      <c r="B282" s="11" t="s">
        <v>3636</v>
      </c>
      <c r="C282" s="11" t="s">
        <v>3637</v>
      </c>
      <c r="D282" s="11" t="s">
        <v>556</v>
      </c>
      <c r="E282" s="3"/>
      <c r="F282" s="35"/>
      <c r="G282" s="3"/>
      <c r="H282" s="35"/>
      <c r="I282" s="35" t="str">
        <f>IF(AND(ISNUMBER(I283),ISNUMBER(I284)), (I283-I284)/I283, "")</f>
        <v/>
      </c>
      <c r="J282" s="35"/>
      <c r="K282" s="35" t="str">
        <f>IF(AND(ISNUMBER(K283),ISNUMBER(K284)), (K283-K284)/K283, "")</f>
        <v/>
      </c>
      <c r="L282" s="35"/>
      <c r="M282" s="35" t="str">
        <f>IF(AND(ISNUMBER(M283),ISNUMBER(M284)), (M283-M284)/M283, "")</f>
        <v/>
      </c>
      <c r="N282" s="3"/>
      <c r="O282" s="5" t="str">
        <f>IF(AND(ISNUMBER(O283),ISNUMBER(O284)), (O283-O284)/O283, "")</f>
        <v/>
      </c>
      <c r="P282" s="12"/>
      <c r="Q282" s="12"/>
      <c r="R282" s="12"/>
      <c r="S282" s="12"/>
      <c r="T282" s="12"/>
      <c r="U282" s="12"/>
      <c r="X282" s="25" t="s">
        <v>404</v>
      </c>
      <c r="Y282" s="25" t="s">
        <v>405</v>
      </c>
      <c r="Z282" s="25" t="s">
        <v>524</v>
      </c>
      <c r="AA282" s="25" t="s">
        <v>11</v>
      </c>
      <c r="AB282" s="25"/>
    </row>
    <row r="283" spans="1:28" s="14" customFormat="1" x14ac:dyDescent="0.3">
      <c r="A283" s="13"/>
      <c r="B283" s="13" t="s">
        <v>3643</v>
      </c>
      <c r="C283" s="13" t="s">
        <v>3644</v>
      </c>
      <c r="D283" s="13" t="s">
        <v>556</v>
      </c>
      <c r="E283" s="35"/>
      <c r="F283" s="35"/>
      <c r="G283" s="35"/>
      <c r="H283" s="35"/>
      <c r="I283" s="35"/>
      <c r="J283" s="35"/>
      <c r="K283" s="35"/>
      <c r="L283" s="35"/>
      <c r="M283" s="35"/>
      <c r="N283" s="35"/>
      <c r="O283" s="4"/>
      <c r="P283" s="35"/>
      <c r="Q283" s="35"/>
      <c r="R283" s="35"/>
      <c r="S283" s="12"/>
      <c r="T283" s="12"/>
      <c r="U283" s="12"/>
      <c r="X283" s="25" t="s">
        <v>406</v>
      </c>
      <c r="Y283" s="25" t="s">
        <v>407</v>
      </c>
      <c r="Z283" s="25" t="s">
        <v>524</v>
      </c>
      <c r="AA283" s="25" t="s">
        <v>6</v>
      </c>
      <c r="AB283" s="25"/>
    </row>
    <row r="284" spans="1:28" s="14" customFormat="1" x14ac:dyDescent="0.3">
      <c r="A284" s="13"/>
      <c r="B284" s="13" t="s">
        <v>3647</v>
      </c>
      <c r="C284" s="13" t="s">
        <v>3648</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3">
      <c r="A285" s="11"/>
      <c r="B285" s="11" t="s">
        <v>3650</v>
      </c>
      <c r="C285" s="11" t="s">
        <v>3651</v>
      </c>
      <c r="D285" s="11" t="s">
        <v>556</v>
      </c>
      <c r="E285" s="3"/>
      <c r="F285" s="35"/>
      <c r="G285" s="3"/>
      <c r="H285" s="35"/>
      <c r="I285" s="35" t="str">
        <f>IF(AND(ISNUMBER(I286),ISNUMBER(I287)), (I286-I287)/I286, "")</f>
        <v/>
      </c>
      <c r="J285" s="35"/>
      <c r="K285" s="35" t="str">
        <f>IF(AND(ISNUMBER(K286),ISNUMBER(K287)), (K286-K287)/K286, "")</f>
        <v/>
      </c>
      <c r="L285" s="35"/>
      <c r="M285" s="35" t="str">
        <f>IF(AND(ISNUMBER(M286),ISNUMBER(M287)), (M286-M287)/M286, "")</f>
        <v/>
      </c>
      <c r="N285" s="3"/>
      <c r="O285" s="5" t="str">
        <f>IF(AND(ISNUMBER(O286),ISNUMBER(O287)), (O286-O287)/O286, "")</f>
        <v/>
      </c>
      <c r="P285" s="12"/>
      <c r="Q285" s="12"/>
      <c r="R285" s="12"/>
      <c r="S285" s="12"/>
      <c r="T285" s="12"/>
      <c r="U285" s="12"/>
      <c r="X285" s="25" t="s">
        <v>408</v>
      </c>
      <c r="Y285" s="25" t="s">
        <v>409</v>
      </c>
      <c r="Z285" s="25" t="s">
        <v>524</v>
      </c>
      <c r="AA285" s="25" t="s">
        <v>11</v>
      </c>
      <c r="AB285" s="25"/>
    </row>
    <row r="286" spans="1:28" s="14" customFormat="1" x14ac:dyDescent="0.3">
      <c r="A286" s="13"/>
      <c r="B286" s="13" t="s">
        <v>3655</v>
      </c>
      <c r="C286" s="13" t="s">
        <v>3656</v>
      </c>
      <c r="D286" s="13" t="s">
        <v>556</v>
      </c>
      <c r="E286" s="35"/>
      <c r="F286" s="35"/>
      <c r="G286" s="35"/>
      <c r="H286" s="35"/>
      <c r="I286" s="35"/>
      <c r="J286" s="35"/>
      <c r="K286" s="35"/>
      <c r="L286" s="35"/>
      <c r="M286" s="35"/>
      <c r="N286" s="35"/>
      <c r="O286" s="4"/>
      <c r="P286" s="35"/>
      <c r="Q286" s="35"/>
      <c r="R286" s="35"/>
      <c r="S286" s="12"/>
      <c r="T286" s="12"/>
      <c r="U286" s="12"/>
      <c r="X286" s="25" t="s">
        <v>410</v>
      </c>
      <c r="Y286" s="25" t="s">
        <v>411</v>
      </c>
      <c r="Z286" s="25" t="s">
        <v>524</v>
      </c>
      <c r="AA286" s="25" t="s">
        <v>11</v>
      </c>
      <c r="AB286" s="25"/>
    </row>
    <row r="287" spans="1:28" s="14" customFormat="1" x14ac:dyDescent="0.3">
      <c r="A287" s="13"/>
      <c r="B287" s="13" t="s">
        <v>3658</v>
      </c>
      <c r="C287" s="13" t="s">
        <v>3659</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3">
      <c r="A288" s="11"/>
      <c r="B288" s="11" t="s">
        <v>3661</v>
      </c>
      <c r="C288" s="11" t="s">
        <v>3662</v>
      </c>
      <c r="D288" s="11" t="s">
        <v>556</v>
      </c>
      <c r="E288" s="3"/>
      <c r="F288" s="35"/>
      <c r="G288" s="3"/>
      <c r="H288" s="35"/>
      <c r="I288" s="35" t="str">
        <f>IF(AND(ISNUMBER(I289),ISNUMBER(I290)), (I289-I290)/I289, "")</f>
        <v/>
      </c>
      <c r="J288" s="35"/>
      <c r="K288" s="35" t="str">
        <f>IF(AND(ISNUMBER(K289),ISNUMBER(K290)), (K289-K290)/K289, "")</f>
        <v/>
      </c>
      <c r="L288" s="35"/>
      <c r="M288" s="35" t="str">
        <f>IF(AND(ISNUMBER(M289),ISNUMBER(M290)), (M289-M290)/M289, "")</f>
        <v/>
      </c>
      <c r="N288" s="3"/>
      <c r="O288" s="5" t="str">
        <f>IF(AND(ISNUMBER(O289),ISNUMBER(O290)), (O289-O290)/O289, "")</f>
        <v/>
      </c>
      <c r="P288" s="12"/>
      <c r="Q288" s="12"/>
      <c r="R288" s="12"/>
      <c r="S288" s="12"/>
      <c r="T288" s="12"/>
      <c r="U288" s="12"/>
      <c r="X288" s="25" t="s">
        <v>414</v>
      </c>
      <c r="Y288" s="25" t="s">
        <v>415</v>
      </c>
      <c r="Z288" s="25" t="s">
        <v>525</v>
      </c>
      <c r="AA288" s="25" t="s">
        <v>11</v>
      </c>
      <c r="AB288" s="25"/>
    </row>
    <row r="289" spans="1:28" s="14" customFormat="1" x14ac:dyDescent="0.3">
      <c r="A289" s="13"/>
      <c r="B289" s="13" t="s">
        <v>3665</v>
      </c>
      <c r="C289" s="13" t="s">
        <v>3666</v>
      </c>
      <c r="D289" s="13" t="s">
        <v>556</v>
      </c>
      <c r="E289" s="35"/>
      <c r="F289" s="35"/>
      <c r="G289" s="35"/>
      <c r="H289" s="35"/>
      <c r="I289" s="35"/>
      <c r="J289" s="35"/>
      <c r="K289" s="35"/>
      <c r="L289" s="35"/>
      <c r="M289" s="35"/>
      <c r="N289" s="35"/>
      <c r="O289" s="4"/>
      <c r="P289" s="35"/>
      <c r="Q289" s="35"/>
      <c r="R289" s="35"/>
      <c r="S289" s="12"/>
      <c r="T289" s="12"/>
      <c r="U289" s="12"/>
      <c r="X289" s="25" t="s">
        <v>516</v>
      </c>
      <c r="Y289" s="25" t="s">
        <v>517</v>
      </c>
      <c r="Z289" s="25" t="s">
        <v>524</v>
      </c>
      <c r="AA289" s="25" t="s">
        <v>11</v>
      </c>
      <c r="AB289" s="25"/>
    </row>
    <row r="290" spans="1:28" s="14" customFormat="1" ht="28.8" x14ac:dyDescent="0.3">
      <c r="A290" s="13"/>
      <c r="B290" s="13" t="s">
        <v>3668</v>
      </c>
      <c r="C290" s="13" t="s">
        <v>3669</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3">
      <c r="A291" s="11"/>
      <c r="B291" s="11" t="s">
        <v>3671</v>
      </c>
      <c r="C291" s="11" t="s">
        <v>3672</v>
      </c>
      <c r="D291" s="11" t="s">
        <v>556</v>
      </c>
      <c r="E291" s="3"/>
      <c r="F291" s="35"/>
      <c r="G291" s="3"/>
      <c r="H291" s="35"/>
      <c r="I291" s="35" t="str">
        <f>IF(AND(ISNUMBER(I292),ISNUMBER(I293)), (I292-I293)/I292, "")</f>
        <v/>
      </c>
      <c r="J291" s="35"/>
      <c r="K291" s="35" t="str">
        <f>IF(AND(ISNUMBER(K292),ISNUMBER(K293)), (K292-K293)/K292, "")</f>
        <v/>
      </c>
      <c r="L291" s="35"/>
      <c r="M291" s="35" t="str">
        <f>IF(AND(ISNUMBER(M292),ISNUMBER(M293)), (M292-M293)/M292, "")</f>
        <v/>
      </c>
      <c r="N291" s="3"/>
      <c r="O291" s="5" t="str">
        <f>IF(AND(ISNUMBER(O292),ISNUMBER(O293)), (O292-O293)/O292, "")</f>
        <v/>
      </c>
      <c r="P291" s="12"/>
      <c r="Q291" s="12"/>
      <c r="R291" s="12"/>
      <c r="S291" s="12"/>
      <c r="T291" s="12"/>
      <c r="U291" s="12"/>
      <c r="X291" s="25" t="s">
        <v>418</v>
      </c>
      <c r="Y291" s="25" t="s">
        <v>419</v>
      </c>
      <c r="Z291" s="25" t="s">
        <v>525</v>
      </c>
      <c r="AA291" s="25" t="s">
        <v>11</v>
      </c>
      <c r="AB291" s="25"/>
    </row>
    <row r="292" spans="1:28" s="14" customFormat="1" x14ac:dyDescent="0.3">
      <c r="A292" s="13"/>
      <c r="B292" s="13" t="s">
        <v>3675</v>
      </c>
      <c r="C292" s="13" t="s">
        <v>3676</v>
      </c>
      <c r="D292" s="13" t="s">
        <v>556</v>
      </c>
      <c r="E292" s="35"/>
      <c r="F292" s="35"/>
      <c r="G292" s="35"/>
      <c r="H292" s="35"/>
      <c r="I292" s="35"/>
      <c r="J292" s="35"/>
      <c r="K292" s="35"/>
      <c r="L292" s="35"/>
      <c r="M292" s="35"/>
      <c r="N292" s="35"/>
      <c r="O292" s="4"/>
      <c r="P292" s="35"/>
      <c r="Q292" s="35"/>
      <c r="R292" s="35"/>
      <c r="S292" s="12"/>
      <c r="T292" s="12"/>
      <c r="U292" s="12"/>
      <c r="X292" s="25" t="s">
        <v>518</v>
      </c>
      <c r="Y292" s="25" t="s">
        <v>519</v>
      </c>
      <c r="Z292" s="25" t="s">
        <v>525</v>
      </c>
      <c r="AA292" s="25" t="s">
        <v>23</v>
      </c>
      <c r="AB292" s="25"/>
    </row>
    <row r="293" spans="1:28" s="14" customFormat="1" x14ac:dyDescent="0.3">
      <c r="A293" s="13"/>
      <c r="B293" s="13" t="s">
        <v>3678</v>
      </c>
      <c r="C293" s="13" t="s">
        <v>3679</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ht="15.6" x14ac:dyDescent="0.3">
      <c r="A294" s="9"/>
      <c r="B294" s="9" t="s">
        <v>556</v>
      </c>
      <c r="C294" s="9" t="s">
        <v>4555</v>
      </c>
      <c r="D294" s="10" t="s">
        <v>556</v>
      </c>
      <c r="E294" s="10"/>
      <c r="F294" s="10"/>
      <c r="G294" s="10"/>
      <c r="H294" s="10"/>
      <c r="I294" s="10"/>
      <c r="J294" s="10"/>
      <c r="K294" s="10"/>
      <c r="L294" s="10"/>
      <c r="M294" s="10"/>
      <c r="N294" s="10"/>
      <c r="O294" s="10"/>
      <c r="P294" s="10"/>
      <c r="Q294" s="10"/>
      <c r="R294" s="10"/>
      <c r="S294" s="10"/>
      <c r="T294" s="10"/>
      <c r="U294" s="10"/>
      <c r="X294" s="25" t="s">
        <v>420</v>
      </c>
      <c r="Y294" s="25" t="s">
        <v>421</v>
      </c>
      <c r="Z294" s="25" t="s">
        <v>524</v>
      </c>
      <c r="AA294" s="25" t="s">
        <v>16</v>
      </c>
      <c r="AB294" s="25"/>
    </row>
    <row r="295" spans="1:28" s="14" customFormat="1" x14ac:dyDescent="0.3">
      <c r="A295" s="11"/>
      <c r="B295" s="11" t="s">
        <v>885</v>
      </c>
      <c r="C295" s="11" t="s">
        <v>886</v>
      </c>
      <c r="D295" s="11" t="s">
        <v>556</v>
      </c>
      <c r="E295" s="3">
        <v>0</v>
      </c>
      <c r="F295" s="3">
        <v>0</v>
      </c>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3">
      <c r="A296" s="13"/>
      <c r="B296" s="13" t="s">
        <v>894</v>
      </c>
      <c r="C296" s="13" t="s">
        <v>895</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3">
      <c r="A297" s="13"/>
      <c r="B297" s="13" t="s">
        <v>899</v>
      </c>
      <c r="C297" s="13" t="s">
        <v>900</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3">
      <c r="A298" s="11"/>
      <c r="B298" s="11" t="s">
        <v>1546</v>
      </c>
      <c r="C298" s="11" t="s">
        <v>1547</v>
      </c>
      <c r="D298" s="11" t="s">
        <v>556</v>
      </c>
      <c r="E298" s="3">
        <v>0</v>
      </c>
      <c r="F298" s="3">
        <v>0</v>
      </c>
      <c r="G298" s="35"/>
      <c r="H298" s="35"/>
      <c r="I298" s="35" t="str">
        <f t="shared" ref="I298" si="56">IF(AND(ISNUMBER(I299),ISNUMBER(I300)), I299/I300, "")</f>
        <v/>
      </c>
      <c r="J298" s="35"/>
      <c r="K298" s="35" t="str">
        <f t="shared" ref="K298" si="57">IF(AND(ISNUMBER(K299),ISNUMBER(K300)), K299/K300, "")</f>
        <v/>
      </c>
      <c r="L298" s="35"/>
      <c r="M298" s="35" t="str">
        <f t="shared" ref="M298" si="58">IF(AND(ISNUMBER(M299),ISNUMBER(M300)), M299/M300, "")</f>
        <v/>
      </c>
      <c r="N298" s="35"/>
      <c r="O298" s="5" t="str">
        <f t="shared" ref="O298" si="59">IF(AND(ISNUMBER(O299),ISNUMBER(O300)), O299/O300, "")</f>
        <v/>
      </c>
      <c r="P298" s="35"/>
      <c r="Q298" s="35"/>
      <c r="R298" s="12"/>
      <c r="S298" s="12"/>
      <c r="T298" s="12"/>
      <c r="U298" s="12"/>
      <c r="X298" s="25" t="s">
        <v>428</v>
      </c>
      <c r="Y298" s="25" t="s">
        <v>429</v>
      </c>
      <c r="Z298" s="25" t="s">
        <v>524</v>
      </c>
      <c r="AA298" s="25" t="s">
        <v>16</v>
      </c>
      <c r="AB298" s="25"/>
    </row>
    <row r="299" spans="1:28" s="14" customFormat="1" x14ac:dyDescent="0.3">
      <c r="A299" s="13"/>
      <c r="B299" s="13" t="s">
        <v>1553</v>
      </c>
      <c r="C299" s="13" t="s">
        <v>1554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3">
      <c r="A300" s="13"/>
      <c r="B300" s="13" t="s">
        <v>1557</v>
      </c>
      <c r="C300" s="13" t="s">
        <v>1558</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3">
      <c r="A301" s="11"/>
      <c r="B301" s="11" t="s">
        <v>1561</v>
      </c>
      <c r="C301" s="11" t="s">
        <v>1562</v>
      </c>
      <c r="D301" s="11" t="s">
        <v>556</v>
      </c>
      <c r="E301" s="52">
        <v>1</v>
      </c>
      <c r="F301" s="52">
        <v>1</v>
      </c>
      <c r="G301" s="35"/>
      <c r="H301" s="35"/>
      <c r="I301" s="35" t="str">
        <f t="shared" ref="I301" si="60">IF(AND(ISNUMBER(I302),ISNUMBER(I303)), I302/I303, "")</f>
        <v/>
      </c>
      <c r="J301" s="35"/>
      <c r="K301" s="35" t="str">
        <f t="shared" ref="K301" si="61">IF(AND(ISNUMBER(K302),ISNUMBER(K303)), K302/K303, "")</f>
        <v/>
      </c>
      <c r="L301" s="35"/>
      <c r="M301" s="35" t="str">
        <f t="shared" ref="M301" si="62">IF(AND(ISNUMBER(M302),ISNUMBER(M303)), M302/M303, "")</f>
        <v/>
      </c>
      <c r="N301" s="35"/>
      <c r="O301" s="5" t="str">
        <f t="shared" ref="O301" si="63">IF(AND(ISNUMBER(O302),ISNUMBER(O303)), O302/O303, "")</f>
        <v/>
      </c>
      <c r="P301" s="35"/>
      <c r="Q301" s="35"/>
      <c r="R301" s="12"/>
      <c r="S301" s="12"/>
      <c r="T301" s="12"/>
      <c r="U301" s="12"/>
      <c r="X301" s="25" t="s">
        <v>522</v>
      </c>
      <c r="Y301" s="25" t="s">
        <v>523</v>
      </c>
      <c r="Z301" s="25" t="s">
        <v>525</v>
      </c>
      <c r="AA301" s="25" t="s">
        <v>6</v>
      </c>
      <c r="AB301" s="25"/>
    </row>
    <row r="302" spans="1:28" s="14" customFormat="1" x14ac:dyDescent="0.3">
      <c r="A302" s="13"/>
      <c r="B302" s="13" t="s">
        <v>1567</v>
      </c>
      <c r="C302" s="13" t="s">
        <v>1568</v>
      </c>
      <c r="D302" s="13" t="s">
        <v>556</v>
      </c>
      <c r="E302" s="35"/>
      <c r="F302" s="35"/>
      <c r="G302" s="35"/>
      <c r="H302" s="35"/>
      <c r="I302" s="35"/>
      <c r="J302" s="35"/>
      <c r="K302" s="35"/>
      <c r="L302" s="35"/>
      <c r="M302" s="35"/>
      <c r="N302" s="35"/>
      <c r="O302" s="4"/>
      <c r="P302" s="35"/>
      <c r="Q302" s="35"/>
      <c r="R302" s="35"/>
      <c r="S302" s="12"/>
      <c r="T302" s="12"/>
      <c r="U302" s="12"/>
      <c r="X302" s="25" t="s">
        <v>434</v>
      </c>
      <c r="Y302" s="25" t="s">
        <v>435</v>
      </c>
      <c r="Z302" s="25" t="s">
        <v>525</v>
      </c>
      <c r="AA302" s="25" t="s">
        <v>11</v>
      </c>
      <c r="AB302" s="25"/>
    </row>
    <row r="303" spans="1:28" s="14" customFormat="1" x14ac:dyDescent="0.3">
      <c r="A303" s="13"/>
      <c r="B303" s="13" t="s">
        <v>1571</v>
      </c>
      <c r="C303" s="13" t="s">
        <v>1572</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3">
      <c r="A304" s="11"/>
      <c r="B304" s="11" t="s">
        <v>1576</v>
      </c>
      <c r="C304" s="11" t="s">
        <v>1577</v>
      </c>
      <c r="D304" s="11" t="s">
        <v>556</v>
      </c>
      <c r="E304" s="3">
        <v>2</v>
      </c>
      <c r="F304" s="3">
        <v>0</v>
      </c>
      <c r="G304" s="35"/>
      <c r="H304" s="35"/>
      <c r="I304" s="35" t="str">
        <f t="shared" ref="I304" si="64">IF(AND(ISNUMBER(I305),ISNUMBER(I306)), I305/I306, "")</f>
        <v/>
      </c>
      <c r="J304" s="35"/>
      <c r="K304" s="35" t="str">
        <f t="shared" ref="K304" si="65">IF(AND(ISNUMBER(K305),ISNUMBER(K306)), K305/K306, "")</f>
        <v/>
      </c>
      <c r="L304" s="35"/>
      <c r="M304" s="35" t="str">
        <f t="shared" ref="M304" si="66">IF(AND(ISNUMBER(M305),ISNUMBER(M306)), M305/M306, "")</f>
        <v/>
      </c>
      <c r="N304" s="35"/>
      <c r="O304" s="5" t="str">
        <f t="shared" ref="O304" si="67">IF(AND(ISNUMBER(O305),ISNUMBER(O306)), O305/O306, "")</f>
        <v/>
      </c>
      <c r="P304" s="35"/>
      <c r="Q304" s="35"/>
      <c r="R304" s="12"/>
      <c r="S304" s="12"/>
      <c r="T304" s="12"/>
      <c r="U304" s="12"/>
    </row>
    <row r="305" spans="1:21" s="14" customFormat="1" x14ac:dyDescent="0.3">
      <c r="A305" s="13"/>
      <c r="B305" s="13" t="s">
        <v>1581</v>
      </c>
      <c r="C305" s="13" t="s">
        <v>1582</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3">
      <c r="A306" s="13"/>
      <c r="B306" s="13" t="s">
        <v>1587</v>
      </c>
      <c r="C306" s="13" t="s">
        <v>1588</v>
      </c>
      <c r="D306" s="13" t="s">
        <v>556</v>
      </c>
      <c r="E306" s="35"/>
      <c r="F306" s="35"/>
      <c r="G306" s="35"/>
      <c r="H306" s="35"/>
      <c r="I306" s="35"/>
      <c r="J306" s="35"/>
      <c r="K306" s="35"/>
      <c r="L306" s="35"/>
      <c r="M306" s="35"/>
      <c r="N306" s="35"/>
      <c r="O306" s="4"/>
      <c r="P306" s="35"/>
      <c r="Q306" s="35"/>
      <c r="R306" s="35"/>
      <c r="S306" s="12"/>
      <c r="T306" s="12"/>
      <c r="U306" s="12"/>
    </row>
    <row r="307" spans="1:21" s="14" customFormat="1" x14ac:dyDescent="0.3">
      <c r="A307" s="11"/>
      <c r="B307" s="11" t="s">
        <v>1857</v>
      </c>
      <c r="C307" s="11" t="s">
        <v>1858</v>
      </c>
      <c r="D307" s="11" t="s">
        <v>556</v>
      </c>
      <c r="E307" s="3">
        <v>0</v>
      </c>
      <c r="F307" s="3">
        <v>0</v>
      </c>
      <c r="G307" s="35"/>
      <c r="H307" s="35"/>
      <c r="I307" s="35" t="str">
        <f>IF(AND(ISNUMBER(I308),ISNUMBER(I309)), I308/(I309/10), "")</f>
        <v/>
      </c>
      <c r="J307" s="35"/>
      <c r="K307" s="35" t="str">
        <f>IF(AND(ISNUMBER(K308),ISNUMBER(K309)), K308/(K309/10), "")</f>
        <v/>
      </c>
      <c r="L307" s="35"/>
      <c r="M307" s="35" t="str">
        <f>IF(AND(ISNUMBER(M308),ISNUMBER(M309)), M308/(M309/10), "")</f>
        <v/>
      </c>
      <c r="N307" s="35"/>
      <c r="O307" s="5" t="str">
        <f>IF(AND(ISNUMBER(O308),ISNUMBER(O309)), O308/(O309/10), "")</f>
        <v/>
      </c>
      <c r="P307" s="35"/>
      <c r="Q307" s="35"/>
      <c r="R307" s="12"/>
      <c r="S307" s="12"/>
      <c r="T307" s="12"/>
      <c r="U307" s="12"/>
    </row>
    <row r="308" spans="1:21" s="14" customFormat="1" x14ac:dyDescent="0.3">
      <c r="A308" s="13"/>
      <c r="B308" s="13" t="s">
        <v>1866</v>
      </c>
      <c r="C308" s="13" t="s">
        <v>1867</v>
      </c>
      <c r="D308" s="13" t="s">
        <v>556</v>
      </c>
      <c r="E308" s="35"/>
      <c r="F308" s="35"/>
      <c r="G308" s="35"/>
      <c r="H308" s="35"/>
      <c r="I308" s="35"/>
      <c r="J308" s="35"/>
      <c r="K308" s="35"/>
      <c r="L308" s="35"/>
      <c r="M308" s="35"/>
      <c r="N308" s="35"/>
      <c r="O308" s="4"/>
      <c r="P308" s="35"/>
      <c r="Q308" s="35"/>
      <c r="R308" s="35"/>
      <c r="S308" s="12"/>
      <c r="T308" s="12"/>
      <c r="U308" s="12"/>
    </row>
    <row r="309" spans="1:21" s="14" customFormat="1" x14ac:dyDescent="0.3">
      <c r="A309" s="13"/>
      <c r="B309" s="13" t="s">
        <v>1871</v>
      </c>
      <c r="C309" s="13" t="s">
        <v>1872</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3">
      <c r="A310" s="11"/>
      <c r="B310" s="11" t="s">
        <v>1984</v>
      </c>
      <c r="C310" s="11" t="s">
        <v>1985</v>
      </c>
      <c r="D310" s="11" t="s">
        <v>556</v>
      </c>
      <c r="E310" s="3">
        <v>0</v>
      </c>
      <c r="F310" s="3">
        <v>0</v>
      </c>
      <c r="G310" s="35"/>
      <c r="H310" s="35"/>
      <c r="I310" s="35" t="str">
        <f>IF(AND(ISNUMBER(I311),ISNUMBER(I312)), I311/I312*100, "")</f>
        <v/>
      </c>
      <c r="J310" s="35"/>
      <c r="K310" s="35" t="str">
        <f>IF(AND(ISNUMBER(K311),ISNUMBER(K312)), K311/K312*100, "")</f>
        <v/>
      </c>
      <c r="L310" s="35"/>
      <c r="M310" s="35" t="str">
        <f>IF(AND(ISNUMBER(M311),ISNUMBER(M312)), M311/M312*100, "")</f>
        <v/>
      </c>
      <c r="N310" s="35"/>
      <c r="O310" s="5" t="str">
        <f>IF(AND(ISNUMBER(O311),ISNUMBER(O312)), O311/O312*100, "")</f>
        <v/>
      </c>
      <c r="P310" s="35"/>
      <c r="Q310" s="35"/>
      <c r="R310" s="12"/>
      <c r="S310" s="12"/>
      <c r="T310" s="12"/>
      <c r="U310" s="12"/>
    </row>
    <row r="311" spans="1:21" s="14" customFormat="1" x14ac:dyDescent="0.3">
      <c r="A311" s="13"/>
      <c r="B311" s="13" t="s">
        <v>1994</v>
      </c>
      <c r="C311" s="13" t="s">
        <v>1995</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3">
      <c r="A312" s="13"/>
      <c r="B312" s="13" t="s">
        <v>1999</v>
      </c>
      <c r="C312" s="13" t="s">
        <v>2000</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3">
      <c r="A313" s="11"/>
      <c r="B313" s="11" t="s">
        <v>2023</v>
      </c>
      <c r="C313" s="11" t="s">
        <v>2024</v>
      </c>
      <c r="D313" s="11" t="s">
        <v>556</v>
      </c>
      <c r="E313" s="3">
        <v>0</v>
      </c>
      <c r="F313" s="3">
        <v>0</v>
      </c>
      <c r="G313" s="35"/>
      <c r="H313" s="35"/>
      <c r="I313" s="35" t="str">
        <f>IF(AND(ISNUMBER(I314),ISNUMBER(I315)), I314/I315*100, "")</f>
        <v/>
      </c>
      <c r="J313" s="35"/>
      <c r="K313" s="35" t="str">
        <f>IF(AND(ISNUMBER(K314),ISNUMBER(K315)), K314/K315*100, "")</f>
        <v/>
      </c>
      <c r="L313" s="35"/>
      <c r="M313" s="35" t="str">
        <f>IF(AND(ISNUMBER(M314),ISNUMBER(M315)), M314/M315*100, "")</f>
        <v/>
      </c>
      <c r="N313" s="35"/>
      <c r="O313" s="5" t="str">
        <f>IF(AND(ISNUMBER(O314),ISNUMBER(O315)), O314/O315*100, "")</f>
        <v/>
      </c>
      <c r="P313" s="35"/>
      <c r="Q313" s="35"/>
      <c r="R313" s="12"/>
      <c r="S313" s="12"/>
      <c r="T313" s="12"/>
      <c r="U313" s="12"/>
    </row>
    <row r="314" spans="1:21" s="14" customFormat="1" x14ac:dyDescent="0.3">
      <c r="A314" s="13"/>
      <c r="B314" s="13" t="s">
        <v>2030</v>
      </c>
      <c r="C314" s="13" t="s">
        <v>2031</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3">
      <c r="A315" s="13"/>
      <c r="B315" s="13" t="s">
        <v>2035</v>
      </c>
      <c r="C315" s="13" t="s">
        <v>2036</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3">
      <c r="A316" s="11"/>
      <c r="B316" s="11" t="s">
        <v>2056</v>
      </c>
      <c r="C316" s="11" t="s">
        <v>2057</v>
      </c>
      <c r="D316" s="11" t="s">
        <v>556</v>
      </c>
      <c r="E316" s="3">
        <v>0</v>
      </c>
      <c r="F316" s="3">
        <v>0</v>
      </c>
      <c r="G316" s="35"/>
      <c r="H316" s="35"/>
      <c r="I316" s="35" t="str">
        <f>IF(AND(ISNUMBER(I317),ISNUMBER(I318)), I317/I318*1000, "")</f>
        <v/>
      </c>
      <c r="J316" s="35"/>
      <c r="K316" s="35" t="str">
        <f>IF(AND(ISNUMBER(K317),ISNUMBER(K318)), K317/K318*1000, "")</f>
        <v/>
      </c>
      <c r="L316" s="35"/>
      <c r="M316" s="35" t="str">
        <f>IF(AND(ISNUMBER(M317),ISNUMBER(M318)), M317/M318*1000, "")</f>
        <v/>
      </c>
      <c r="N316" s="35"/>
      <c r="O316" s="5" t="str">
        <f>IF(AND(ISNUMBER(O317),ISNUMBER(O318)), O317/O318*1000, "")</f>
        <v/>
      </c>
      <c r="P316" s="35"/>
      <c r="Q316" s="35"/>
      <c r="R316" s="12"/>
      <c r="S316" s="12"/>
      <c r="T316" s="12"/>
      <c r="U316" s="12"/>
    </row>
    <row r="317" spans="1:21" s="14" customFormat="1" x14ac:dyDescent="0.3">
      <c r="A317" s="13"/>
      <c r="B317" s="13" t="s">
        <v>2063</v>
      </c>
      <c r="C317" s="13" t="s">
        <v>2064</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3">
      <c r="A318" s="13"/>
      <c r="B318" s="13" t="s">
        <v>2067</v>
      </c>
      <c r="C318" s="13" t="s">
        <v>2068</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3">
      <c r="A319" s="11"/>
      <c r="B319" s="11" t="s">
        <v>2091</v>
      </c>
      <c r="C319" s="11" t="s">
        <v>4556</v>
      </c>
      <c r="D319" s="11" t="s">
        <v>556</v>
      </c>
      <c r="E319" s="3">
        <v>0</v>
      </c>
      <c r="F319" s="3">
        <v>0</v>
      </c>
      <c r="G319" s="35"/>
      <c r="H319" s="35"/>
      <c r="I319" s="35" t="str">
        <f>IF(AND(ISNUMBER(I320),ISNUMBER(I321)), I320/I321, "")</f>
        <v/>
      </c>
      <c r="J319" s="35"/>
      <c r="K319" s="35" t="str">
        <f>IF(AND(ISNUMBER(K320),ISNUMBER(K321)), K320/K321, "")</f>
        <v/>
      </c>
      <c r="L319" s="35"/>
      <c r="M319" s="35" t="str">
        <f>IF(AND(ISNUMBER(M320),ISNUMBER(M321)), M320/M321, "")</f>
        <v/>
      </c>
      <c r="N319" s="35"/>
      <c r="O319" s="5" t="str">
        <f>IF(AND(ISNUMBER(O320),ISNUMBER(O321)), O320/O321, "")</f>
        <v/>
      </c>
      <c r="P319" s="35"/>
      <c r="Q319" s="35"/>
      <c r="R319" s="12"/>
      <c r="S319" s="12"/>
      <c r="T319" s="12"/>
      <c r="U319" s="12"/>
    </row>
    <row r="320" spans="1:21" s="14" customFormat="1" x14ac:dyDescent="0.3">
      <c r="A320" s="13"/>
      <c r="B320" s="13" t="s">
        <v>2100</v>
      </c>
      <c r="C320" s="13" t="s">
        <v>2101</v>
      </c>
      <c r="D320" s="13" t="s">
        <v>556</v>
      </c>
      <c r="E320" s="35"/>
      <c r="F320" s="35"/>
      <c r="G320" s="35"/>
      <c r="H320" s="35"/>
      <c r="I320" s="35"/>
      <c r="J320" s="35"/>
      <c r="K320" s="35"/>
      <c r="L320" s="35"/>
      <c r="M320" s="35"/>
      <c r="N320" s="35"/>
      <c r="O320" s="4"/>
      <c r="P320" s="35"/>
      <c r="Q320" s="35"/>
      <c r="R320" s="35"/>
      <c r="S320" s="12"/>
      <c r="T320" s="12"/>
      <c r="U320" s="12"/>
    </row>
    <row r="321" spans="1:21" s="14" customFormat="1" x14ac:dyDescent="0.3">
      <c r="A321" s="13"/>
      <c r="B321" s="13" t="s">
        <v>2106</v>
      </c>
      <c r="C321" s="13" t="s">
        <v>2107</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3">
      <c r="A322" s="11"/>
      <c r="B322" s="11" t="s">
        <v>2126</v>
      </c>
      <c r="C322" s="11" t="s">
        <v>2127</v>
      </c>
      <c r="D322" s="11" t="s">
        <v>556</v>
      </c>
      <c r="E322" s="3">
        <v>0</v>
      </c>
      <c r="F322" s="3">
        <v>0</v>
      </c>
      <c r="G322" s="35"/>
      <c r="H322" s="35"/>
      <c r="I322" s="35" t="str">
        <f>IF(AND(ISNUMBER(I323),ISNUMBER(I324)), I323/I324, "")</f>
        <v/>
      </c>
      <c r="J322" s="35"/>
      <c r="K322" s="35" t="str">
        <f>IF(AND(ISNUMBER(K323),ISNUMBER(K324)), K323/K324, "")</f>
        <v/>
      </c>
      <c r="L322" s="35"/>
      <c r="M322" s="35" t="str">
        <f>IF(AND(ISNUMBER(M323),ISNUMBER(M324)), M323/M324, "")</f>
        <v/>
      </c>
      <c r="N322" s="35"/>
      <c r="O322" s="5" t="str">
        <f>IF(AND(ISNUMBER(O323),ISNUMBER(O324)), O323/O324, "")</f>
        <v/>
      </c>
      <c r="P322" s="35"/>
      <c r="Q322" s="35"/>
      <c r="R322" s="12"/>
      <c r="S322" s="12"/>
      <c r="T322" s="12"/>
      <c r="U322" s="12"/>
    </row>
    <row r="323" spans="1:21" s="14" customFormat="1" ht="28.8" x14ac:dyDescent="0.3">
      <c r="A323" s="13"/>
      <c r="B323" s="13" t="s">
        <v>2134</v>
      </c>
      <c r="C323" s="13" t="s">
        <v>2135</v>
      </c>
      <c r="D323" s="13" t="s">
        <v>556</v>
      </c>
      <c r="E323" s="35"/>
      <c r="F323" s="35"/>
      <c r="G323" s="35"/>
      <c r="H323" s="35"/>
      <c r="I323" s="35"/>
      <c r="J323" s="35"/>
      <c r="K323" s="35"/>
      <c r="L323" s="35"/>
      <c r="M323" s="35"/>
      <c r="N323" s="35"/>
      <c r="O323" s="4"/>
      <c r="P323" s="35"/>
      <c r="Q323" s="35"/>
      <c r="R323" s="35"/>
      <c r="S323" s="12"/>
      <c r="T323" s="12"/>
      <c r="U323" s="12"/>
    </row>
    <row r="324" spans="1:21" s="14" customFormat="1" x14ac:dyDescent="0.3">
      <c r="A324" s="13"/>
      <c r="B324" s="13" t="s">
        <v>2139</v>
      </c>
      <c r="C324" s="13" t="s">
        <v>2140</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3">
      <c r="A325" s="11"/>
      <c r="B325" s="11" t="s">
        <v>2229</v>
      </c>
      <c r="C325" s="11" t="s">
        <v>2230</v>
      </c>
      <c r="D325" s="11" t="s">
        <v>556</v>
      </c>
      <c r="E325" s="3">
        <v>0</v>
      </c>
      <c r="F325" s="3">
        <v>0</v>
      </c>
      <c r="G325" s="35"/>
      <c r="H325" s="35"/>
      <c r="I325" s="35" t="str">
        <f>IF(AND(ISNUMBER(I326),ISNUMBER(I327)), (I326-I327)/I326, "")</f>
        <v/>
      </c>
      <c r="J325" s="35"/>
      <c r="K325" s="35" t="str">
        <f>IF(AND(ISNUMBER(K326),ISNUMBER(K327)), (K326-K327)/K326, "")</f>
        <v/>
      </c>
      <c r="L325" s="35"/>
      <c r="M325" s="35" t="str">
        <f>IF(AND(ISNUMBER(M326),ISNUMBER(M327)), (M326-M327)/M326, "")</f>
        <v/>
      </c>
      <c r="N325" s="35"/>
      <c r="O325" s="5" t="str">
        <f>IF(AND(ISNUMBER(O326),ISNUMBER(O327)), (O326-O327)/O326, "")</f>
        <v/>
      </c>
      <c r="P325" s="35"/>
      <c r="Q325" s="35"/>
      <c r="R325" s="12"/>
      <c r="S325" s="12"/>
      <c r="T325" s="12"/>
      <c r="U325" s="12"/>
    </row>
    <row r="326" spans="1:21" s="14" customFormat="1" x14ac:dyDescent="0.3">
      <c r="A326" s="13"/>
      <c r="B326" s="13" t="s">
        <v>2238</v>
      </c>
      <c r="C326" s="13" t="s">
        <v>2239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3">
      <c r="A327" s="13"/>
      <c r="B327" s="13" t="s">
        <v>2241</v>
      </c>
      <c r="C327" s="13" t="s">
        <v>2242</v>
      </c>
      <c r="D327" s="13" t="s">
        <v>556</v>
      </c>
      <c r="E327" s="35"/>
      <c r="F327" s="35"/>
      <c r="G327" s="35"/>
      <c r="H327" s="35"/>
      <c r="I327" s="35"/>
      <c r="J327" s="35"/>
      <c r="K327" s="35"/>
      <c r="L327" s="35"/>
      <c r="M327" s="35"/>
      <c r="N327" s="35"/>
      <c r="O327" s="4"/>
      <c r="P327" s="35"/>
      <c r="Q327" s="35"/>
      <c r="R327" s="35"/>
      <c r="S327" s="12"/>
      <c r="T327" s="12"/>
      <c r="U327" s="12"/>
    </row>
    <row r="328" spans="1:21" s="14" customFormat="1" x14ac:dyDescent="0.3">
      <c r="A328" s="11"/>
      <c r="B328" s="11" t="s">
        <v>2244</v>
      </c>
      <c r="C328" s="11" t="s">
        <v>2245</v>
      </c>
      <c r="D328" s="11" t="s">
        <v>556</v>
      </c>
      <c r="E328" s="3">
        <v>0</v>
      </c>
      <c r="F328" s="3">
        <v>0</v>
      </c>
      <c r="G328" s="35"/>
      <c r="H328" s="35"/>
      <c r="I328" s="35" t="str">
        <f>IF(AND(ISNUMBER(I329),ISNUMBER(I330),ISNUMBER(I331)), (I329-I330)*1000/(365*I331), "")</f>
        <v/>
      </c>
      <c r="J328" s="35"/>
      <c r="K328" s="35" t="str">
        <f>IF(AND(ISNUMBER(K329),ISNUMBER(K330),ISNUMBER(K331)), (K329-K330)*1000/(365*K331), "")</f>
        <v/>
      </c>
      <c r="L328" s="35"/>
      <c r="M328" s="35" t="str">
        <f>IF(AND(ISNUMBER(M329),ISNUMBER(M330),ISNUMBER(M331)), (M329-M330)*1000/(365*M331), "")</f>
        <v/>
      </c>
      <c r="N328" s="35"/>
      <c r="O328" s="5" t="str">
        <f>IF(AND(ISNUMBER(O329),ISNUMBER(O330),ISNUMBER(O331)), (O329-O330)*1000/(365*O331), "")</f>
        <v/>
      </c>
      <c r="P328" s="35"/>
      <c r="Q328" s="35"/>
      <c r="R328" s="12"/>
      <c r="S328" s="12"/>
      <c r="T328" s="12"/>
      <c r="U328" s="12"/>
    </row>
    <row r="329" spans="1:21" s="14" customFormat="1" x14ac:dyDescent="0.3">
      <c r="A329" s="13"/>
      <c r="B329" s="13" t="s">
        <v>2253</v>
      </c>
      <c r="C329" s="13" t="s">
        <v>2254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3">
      <c r="A330" s="13"/>
      <c r="B330" s="13" t="s">
        <v>2258</v>
      </c>
      <c r="C330" s="13" t="s">
        <v>2259</v>
      </c>
      <c r="D330" s="13" t="s">
        <v>556</v>
      </c>
      <c r="E330" s="35"/>
      <c r="F330" s="35"/>
      <c r="G330" s="35"/>
      <c r="H330" s="35"/>
      <c r="I330" s="35"/>
      <c r="J330" s="35"/>
      <c r="K330" s="35"/>
      <c r="L330" s="35"/>
      <c r="M330" s="35"/>
      <c r="N330" s="35"/>
      <c r="O330" s="4"/>
      <c r="P330" s="35"/>
      <c r="Q330" s="35"/>
      <c r="R330" s="35"/>
      <c r="S330" s="12"/>
      <c r="T330" s="12"/>
      <c r="U330" s="12"/>
    </row>
    <row r="331" spans="1:21" s="14" customFormat="1" x14ac:dyDescent="0.3">
      <c r="A331" s="13"/>
      <c r="B331" s="13" t="s">
        <v>2262</v>
      </c>
      <c r="C331" s="13" t="s">
        <v>2263</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3">
      <c r="A332" s="11"/>
      <c r="B332" s="11" t="s">
        <v>2317</v>
      </c>
      <c r="C332" s="11" t="s">
        <v>2318</v>
      </c>
      <c r="D332" s="11" t="s">
        <v>556</v>
      </c>
      <c r="E332" s="3">
        <v>0</v>
      </c>
      <c r="F332" s="3">
        <v>0</v>
      </c>
      <c r="G332" s="35"/>
      <c r="H332" s="35"/>
      <c r="I332" s="35" t="str">
        <f>IF(AND(ISNUMBER(I333),ISNUMBER(I334),ISNUMBER(I335)), (I333+I334)/I335, "")</f>
        <v/>
      </c>
      <c r="J332" s="35"/>
      <c r="K332" s="35" t="str">
        <f>IF(AND(ISNUMBER(K333),ISNUMBER(K334),ISNUMBER(K335)), (K333+K334)/K335, "")</f>
        <v/>
      </c>
      <c r="L332" s="35"/>
      <c r="M332" s="35" t="str">
        <f>IF(AND(ISNUMBER(M333),ISNUMBER(M334),ISNUMBER(M335)), (M333+M334)/M335, "")</f>
        <v/>
      </c>
      <c r="N332" s="35"/>
      <c r="O332" s="5" t="str">
        <f>IF(AND(ISNUMBER(O333),ISNUMBER(O334),ISNUMBER(O335)), (O333+O334)/O335, "")</f>
        <v/>
      </c>
      <c r="P332" s="35"/>
      <c r="Q332" s="35"/>
      <c r="R332" s="12"/>
      <c r="S332" s="12"/>
      <c r="T332" s="12"/>
      <c r="U332" s="12"/>
    </row>
    <row r="333" spans="1:21" s="14" customFormat="1" x14ac:dyDescent="0.3">
      <c r="A333" s="13"/>
      <c r="B333" s="13" t="s">
        <v>2326</v>
      </c>
      <c r="C333" s="13" t="s">
        <v>2327</v>
      </c>
      <c r="D333" s="13" t="s">
        <v>556</v>
      </c>
      <c r="E333" s="35"/>
      <c r="F333" s="35"/>
      <c r="G333" s="35"/>
      <c r="H333" s="35"/>
      <c r="I333" s="35"/>
      <c r="J333" s="35"/>
      <c r="K333" s="35"/>
      <c r="L333" s="35"/>
      <c r="M333" s="35"/>
      <c r="N333" s="35"/>
      <c r="O333" s="4"/>
      <c r="P333" s="35"/>
      <c r="Q333" s="35"/>
      <c r="R333" s="35"/>
      <c r="S333" s="12"/>
      <c r="T333" s="12"/>
      <c r="U333" s="12"/>
    </row>
    <row r="334" spans="1:21" s="14" customFormat="1" x14ac:dyDescent="0.3">
      <c r="A334" s="13"/>
      <c r="B334" s="13" t="s">
        <v>2330</v>
      </c>
      <c r="C334" s="13" t="s">
        <v>2331</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3">
      <c r="A335" s="13"/>
      <c r="B335" s="13" t="s">
        <v>2335</v>
      </c>
      <c r="C335" s="13" t="s">
        <v>2336</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3">
      <c r="A336" s="11"/>
      <c r="B336" s="11" t="s">
        <v>4745</v>
      </c>
      <c r="C336" s="11" t="s">
        <v>4746</v>
      </c>
      <c r="D336" s="11" t="s">
        <v>556</v>
      </c>
      <c r="E336" s="3">
        <v>0</v>
      </c>
      <c r="F336" s="3">
        <v>0</v>
      </c>
      <c r="G336" s="35"/>
      <c r="H336" s="35"/>
      <c r="I336" s="35" t="str">
        <f>IF(ISNUMBER(I337), I337, "")</f>
        <v/>
      </c>
      <c r="J336" s="35"/>
      <c r="K336" s="35" t="str">
        <f>IF(ISNUMBER(K337), K337, "")</f>
        <v/>
      </c>
      <c r="L336" s="35"/>
      <c r="M336" s="35" t="str">
        <f>IF(ISNUMBER(M337), M337, "")</f>
        <v/>
      </c>
      <c r="N336" s="35"/>
      <c r="O336" s="5" t="str">
        <f>IF(ISNUMBER(O337), O337, "")</f>
        <v/>
      </c>
      <c r="P336" s="35"/>
      <c r="Q336" s="35"/>
      <c r="R336" s="12"/>
      <c r="S336" s="12"/>
      <c r="T336" s="12"/>
      <c r="U336" s="12"/>
    </row>
    <row r="337" spans="1:21" s="14" customFormat="1" x14ac:dyDescent="0.3">
      <c r="A337" s="13"/>
      <c r="B337" s="13" t="s">
        <v>4754</v>
      </c>
      <c r="C337" s="13" t="s">
        <v>4755</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3">
      <c r="A338" s="11"/>
      <c r="B338" s="11" t="s">
        <v>2752</v>
      </c>
      <c r="C338" s="11" t="s">
        <v>2753</v>
      </c>
      <c r="D338" s="11" t="s">
        <v>556</v>
      </c>
      <c r="E338" s="3">
        <v>0</v>
      </c>
      <c r="F338" s="3">
        <v>0</v>
      </c>
      <c r="G338" s="35"/>
      <c r="H338" s="35"/>
      <c r="I338" s="35" t="str">
        <f>IF(AND(ISNUMBER(I339),ISNUMBER(I340)), I339/I340, "")</f>
        <v/>
      </c>
      <c r="J338" s="35"/>
      <c r="K338" s="35" t="str">
        <f>IF(AND(ISNUMBER(K339),ISNUMBER(K340)), K339/K340, "")</f>
        <v/>
      </c>
      <c r="L338" s="35"/>
      <c r="M338" s="35" t="str">
        <f>IF(AND(ISNUMBER(M339),ISNUMBER(M340)), M339/M340, "")</f>
        <v/>
      </c>
      <c r="N338" s="35"/>
      <c r="O338" s="5" t="str">
        <f>IF(AND(ISNUMBER(O339),ISNUMBER(O340)), O339/O340, "")</f>
        <v/>
      </c>
      <c r="P338" s="35"/>
      <c r="Q338" s="35"/>
      <c r="R338" s="12"/>
      <c r="S338" s="12"/>
      <c r="T338" s="12"/>
      <c r="U338" s="12"/>
    </row>
    <row r="339" spans="1:21" s="14" customFormat="1" x14ac:dyDescent="0.3">
      <c r="A339" s="13"/>
      <c r="B339" s="13" t="s">
        <v>2761</v>
      </c>
      <c r="C339" s="13" t="s">
        <v>2762</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3">
      <c r="A340" s="13"/>
      <c r="B340" s="13" t="s">
        <v>2767</v>
      </c>
      <c r="C340" s="13" t="s">
        <v>2768</v>
      </c>
      <c r="D340" s="13" t="s">
        <v>556</v>
      </c>
      <c r="E340" s="35"/>
      <c r="F340" s="35"/>
      <c r="G340" s="35"/>
      <c r="H340" s="35"/>
      <c r="I340" s="35"/>
      <c r="J340" s="35"/>
      <c r="K340" s="35"/>
      <c r="L340" s="35"/>
      <c r="M340" s="35"/>
      <c r="N340" s="35"/>
      <c r="O340" s="4"/>
      <c r="P340" s="35"/>
      <c r="Q340" s="35"/>
      <c r="R340" s="35"/>
      <c r="S340" s="12"/>
      <c r="T340" s="12"/>
      <c r="U340" s="12"/>
    </row>
    <row r="341" spans="1:21" s="14" customFormat="1" x14ac:dyDescent="0.3">
      <c r="A341" s="11"/>
      <c r="B341" s="11" t="s">
        <v>2770</v>
      </c>
      <c r="C341" s="11" t="s">
        <v>2771</v>
      </c>
      <c r="D341" s="11" t="s">
        <v>556</v>
      </c>
      <c r="E341" s="3">
        <v>264</v>
      </c>
      <c r="F341" s="3">
        <v>66</v>
      </c>
      <c r="G341" s="35"/>
      <c r="H341" s="35"/>
      <c r="I341" s="35" t="str">
        <f>IF(AND(ISNUMBER(I342),ISNUMBER(I343)), I342/I343, "")</f>
        <v/>
      </c>
      <c r="J341" s="35"/>
      <c r="K341" s="35" t="str">
        <f>IF(AND(ISNUMBER(K342),ISNUMBER(K343)), K342/K343, "")</f>
        <v/>
      </c>
      <c r="L341" s="35"/>
      <c r="M341" s="35" t="str">
        <f>IF(AND(ISNUMBER(M342),ISNUMBER(M343)), M342/M343, "")</f>
        <v/>
      </c>
      <c r="N341" s="35"/>
      <c r="O341" s="5" t="str">
        <f>IF(AND(ISNUMBER(O342),ISNUMBER(O343)), O342/O343, "")</f>
        <v/>
      </c>
      <c r="P341" s="35"/>
      <c r="Q341" s="35"/>
      <c r="R341" s="12"/>
      <c r="S341" s="12"/>
      <c r="T341" s="12"/>
      <c r="U341" s="12"/>
    </row>
    <row r="342" spans="1:21" s="14" customFormat="1" ht="43.2" x14ac:dyDescent="0.3">
      <c r="A342" s="13"/>
      <c r="B342" s="13" t="s">
        <v>2774</v>
      </c>
      <c r="C342" s="13" t="s">
        <v>4795</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3">
      <c r="A343" s="13"/>
      <c r="B343" s="13" t="s">
        <v>2778</v>
      </c>
      <c r="C343" s="13" t="s">
        <v>4797</v>
      </c>
      <c r="D343" s="13" t="s">
        <v>556</v>
      </c>
      <c r="E343" s="35"/>
      <c r="F343" s="35"/>
      <c r="G343" s="35"/>
      <c r="H343" s="35"/>
      <c r="I343" s="35"/>
      <c r="J343" s="35"/>
      <c r="K343" s="35"/>
      <c r="L343" s="35"/>
      <c r="M343" s="35"/>
      <c r="N343" s="35"/>
      <c r="O343" s="4"/>
      <c r="P343" s="35"/>
      <c r="Q343" s="35"/>
      <c r="R343" s="35"/>
      <c r="S343" s="12"/>
      <c r="T343" s="12"/>
      <c r="U343" s="12"/>
    </row>
    <row r="344" spans="1:21" s="14" customFormat="1" ht="28.8" x14ac:dyDescent="0.3">
      <c r="A344" s="11"/>
      <c r="B344" s="11" t="s">
        <v>2802</v>
      </c>
      <c r="C344" s="11" t="s">
        <v>2803</v>
      </c>
      <c r="D344" s="11" t="s">
        <v>556</v>
      </c>
      <c r="E344" s="52">
        <v>1</v>
      </c>
      <c r="F344" s="52">
        <v>1</v>
      </c>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3">
      <c r="A345" s="13"/>
      <c r="B345" s="13" t="s">
        <v>2812</v>
      </c>
      <c r="C345" s="13" t="s">
        <v>2813</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3">
      <c r="A346" s="13"/>
      <c r="B346" s="13" t="s">
        <v>2817</v>
      </c>
      <c r="C346" s="13" t="s">
        <v>2818</v>
      </c>
      <c r="D346" s="13" t="s">
        <v>556</v>
      </c>
      <c r="E346" s="35"/>
      <c r="F346" s="35"/>
      <c r="G346" s="35"/>
      <c r="H346" s="35"/>
      <c r="I346" s="35"/>
      <c r="J346" s="35"/>
      <c r="K346" s="35"/>
      <c r="L346" s="35"/>
      <c r="M346" s="35"/>
      <c r="N346" s="35"/>
      <c r="O346" s="4"/>
      <c r="P346" s="35"/>
      <c r="Q346" s="35"/>
      <c r="R346" s="35"/>
      <c r="S346" s="12"/>
      <c r="T346" s="12"/>
      <c r="U346" s="12"/>
    </row>
    <row r="347" spans="1:21" s="14" customFormat="1" x14ac:dyDescent="0.3">
      <c r="A347" s="11"/>
      <c r="B347" s="11" t="s">
        <v>2969</v>
      </c>
      <c r="C347" s="11" t="s">
        <v>2970</v>
      </c>
      <c r="D347" s="11" t="s">
        <v>556</v>
      </c>
      <c r="E347" s="52">
        <v>1</v>
      </c>
      <c r="F347" s="52">
        <v>1</v>
      </c>
      <c r="G347" s="35"/>
      <c r="H347" s="35"/>
      <c r="I347" s="35" t="str">
        <f>IF(AND(ISNUMBER(I348),ISNUMBER(I349),ISNUMBER(I350)), I348/(I349*I350), "")</f>
        <v/>
      </c>
      <c r="J347" s="35"/>
      <c r="K347" s="35" t="str">
        <f>IF(AND(ISNUMBER(K348),ISNUMBER(K349),ISNUMBER(K350)), K348/(K349*K350), "")</f>
        <v/>
      </c>
      <c r="L347" s="35"/>
      <c r="M347" s="35" t="str">
        <f>IF(AND(ISNUMBER(M348),ISNUMBER(M349),ISNUMBER(M350)), M348/(M349*M350), "")</f>
        <v/>
      </c>
      <c r="N347" s="35"/>
      <c r="O347" s="5" t="str">
        <f>IF(AND(ISNUMBER(O348),ISNUMBER(O349),ISNUMBER(O350)), O348/(O349*O350), "")</f>
        <v/>
      </c>
      <c r="P347" s="35"/>
      <c r="Q347" s="35"/>
      <c r="R347" s="12"/>
      <c r="S347" s="12"/>
      <c r="T347" s="12"/>
      <c r="U347" s="12"/>
    </row>
    <row r="348" spans="1:21" s="14" customFormat="1" x14ac:dyDescent="0.3">
      <c r="A348" s="13"/>
      <c r="B348" s="13" t="s">
        <v>2978</v>
      </c>
      <c r="C348" s="13" t="s">
        <v>2979</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3">
      <c r="A349" s="13"/>
      <c r="B349" s="13" t="s">
        <v>2982</v>
      </c>
      <c r="C349" s="13" t="s">
        <v>2983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3">
      <c r="A350" s="13"/>
      <c r="B350" s="13" t="s">
        <v>2987</v>
      </c>
      <c r="C350" s="13" t="s">
        <v>2988</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3">
      <c r="A351" s="11"/>
      <c r="B351" s="11" t="s">
        <v>3070</v>
      </c>
      <c r="C351" s="11" t="s">
        <v>3071</v>
      </c>
      <c r="D351" s="11" t="s">
        <v>556</v>
      </c>
      <c r="E351" s="52">
        <v>1</v>
      </c>
      <c r="F351" s="52">
        <v>1</v>
      </c>
      <c r="G351" s="35"/>
      <c r="H351" s="35"/>
      <c r="I351" s="35" t="str">
        <f>IF(AND(ISNUMBER(I352),ISNUMBER(I353)), I352/I353, "")</f>
        <v/>
      </c>
      <c r="J351" s="35"/>
      <c r="K351" s="35" t="str">
        <f>IF(AND(ISNUMBER(K352),ISNUMBER(K353)), K352/K353, "")</f>
        <v/>
      </c>
      <c r="L351" s="35"/>
      <c r="M351" s="35" t="str">
        <f>IF(AND(ISNUMBER(M352),ISNUMBER(M353)), M352/M353, "")</f>
        <v/>
      </c>
      <c r="N351" s="35"/>
      <c r="O351" s="5" t="str">
        <f>IF(AND(ISNUMBER(O352),ISNUMBER(O353)), O352/O353, "")</f>
        <v/>
      </c>
      <c r="P351" s="35"/>
      <c r="Q351" s="35"/>
      <c r="R351" s="12"/>
      <c r="S351" s="12"/>
      <c r="T351" s="12"/>
      <c r="U351" s="12"/>
    </row>
    <row r="352" spans="1:21" s="14" customFormat="1" x14ac:dyDescent="0.3">
      <c r="A352" s="13"/>
      <c r="B352" s="13" t="s">
        <v>3079</v>
      </c>
      <c r="C352" s="13" t="s">
        <v>3080</v>
      </c>
      <c r="D352" s="13" t="s">
        <v>556</v>
      </c>
      <c r="E352" s="35"/>
      <c r="F352" s="35"/>
      <c r="G352" s="35"/>
      <c r="H352" s="35"/>
      <c r="I352" s="35"/>
      <c r="J352" s="35"/>
      <c r="K352" s="35"/>
      <c r="L352" s="35"/>
      <c r="M352" s="35"/>
      <c r="N352" s="35"/>
      <c r="O352" s="4"/>
      <c r="P352" s="35"/>
      <c r="Q352" s="35"/>
      <c r="R352" s="35"/>
      <c r="S352" s="12"/>
      <c r="T352" s="12"/>
      <c r="U352" s="12"/>
    </row>
    <row r="353" spans="1:21" s="14" customFormat="1" x14ac:dyDescent="0.3">
      <c r="A353" s="13"/>
      <c r="B353" s="13" t="s">
        <v>3083</v>
      </c>
      <c r="C353" s="13" t="s">
        <v>3084</v>
      </c>
      <c r="D353" s="13" t="s">
        <v>556</v>
      </c>
      <c r="E353" s="35"/>
      <c r="F353" s="35"/>
      <c r="G353" s="35"/>
      <c r="H353" s="35"/>
      <c r="I353" s="35"/>
      <c r="J353" s="35"/>
      <c r="K353" s="35"/>
      <c r="L353" s="35"/>
      <c r="M353" s="35"/>
      <c r="N353" s="35"/>
      <c r="O353" s="4"/>
      <c r="P353" s="35"/>
      <c r="Q353" s="35"/>
      <c r="R353" s="35"/>
      <c r="S353" s="12"/>
      <c r="T353" s="12"/>
      <c r="U353" s="12"/>
    </row>
    <row r="354" spans="1:21" s="14" customFormat="1" ht="28.8" x14ac:dyDescent="0.3">
      <c r="A354" s="11"/>
      <c r="B354" s="11" t="s">
        <v>3163</v>
      </c>
      <c r="C354" s="11" t="s">
        <v>3164</v>
      </c>
      <c r="D354" s="11" t="s">
        <v>556</v>
      </c>
      <c r="E354" s="52">
        <v>1</v>
      </c>
      <c r="F354" s="52">
        <v>1</v>
      </c>
      <c r="G354" s="35"/>
      <c r="H354" s="35"/>
      <c r="I354" s="35" t="str">
        <f>IF(AND(ISNUMBER(I355),ISNUMBER(I356),ISNUMBER(I357)), I355/(I356-I357), "")</f>
        <v/>
      </c>
      <c r="J354" s="35"/>
      <c r="K354" s="35" t="str">
        <f>IF(AND(ISNUMBER(K355),ISNUMBER(K356),ISNUMBER(K357)), K355/(K356-K357), "")</f>
        <v/>
      </c>
      <c r="L354" s="35"/>
      <c r="M354" s="35" t="str">
        <f>IF(AND(ISNUMBER(M355),ISNUMBER(M356),ISNUMBER(M357)), M355/(M356-M357), "")</f>
        <v/>
      </c>
      <c r="N354" s="35"/>
      <c r="O354" s="5" t="str">
        <f>IF(AND(ISNUMBER(O355),ISNUMBER(O356),ISNUMBER(O357)), O355/(O356-O357), "")</f>
        <v/>
      </c>
      <c r="P354" s="35"/>
      <c r="Q354" s="35"/>
      <c r="R354" s="12"/>
      <c r="S354" s="12"/>
      <c r="T354" s="12"/>
      <c r="U354" s="12"/>
    </row>
    <row r="355" spans="1:21" s="14" customFormat="1" ht="28.8" x14ac:dyDescent="0.3">
      <c r="A355" s="13"/>
      <c r="B355" s="13" t="s">
        <v>3171</v>
      </c>
      <c r="C355" s="13" t="s">
        <v>3172</v>
      </c>
      <c r="D355" s="13" t="s">
        <v>556</v>
      </c>
      <c r="E355" s="35"/>
      <c r="F355" s="35"/>
      <c r="G355" s="35"/>
      <c r="H355" s="35"/>
      <c r="I355" s="35"/>
      <c r="J355" s="35"/>
      <c r="K355" s="35"/>
      <c r="L355" s="35"/>
      <c r="M355" s="35"/>
      <c r="N355" s="35"/>
      <c r="O355" s="4"/>
      <c r="P355" s="35"/>
      <c r="Q355" s="35"/>
      <c r="R355" s="35"/>
      <c r="S355" s="12"/>
      <c r="T355" s="12"/>
      <c r="U355" s="12"/>
    </row>
    <row r="356" spans="1:21" s="14" customFormat="1" x14ac:dyDescent="0.3">
      <c r="A356" s="13"/>
      <c r="B356" s="13" t="s">
        <v>3175</v>
      </c>
      <c r="C356" s="13" t="s">
        <v>3176</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3">
      <c r="A357" s="13"/>
      <c r="B357" s="13" t="s">
        <v>3178</v>
      </c>
      <c r="C357" s="13" t="s">
        <v>3179</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3">
      <c r="A358" s="11"/>
      <c r="B358" s="11" t="s">
        <v>3181</v>
      </c>
      <c r="C358" s="11" t="s">
        <v>3182</v>
      </c>
      <c r="D358" s="11" t="s">
        <v>556</v>
      </c>
      <c r="E358" s="52">
        <v>1</v>
      </c>
      <c r="F358" s="52">
        <v>1</v>
      </c>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3">
      <c r="A359" s="13"/>
      <c r="B359" s="13" t="s">
        <v>3189</v>
      </c>
      <c r="C359" s="13" t="s">
        <v>3190</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3">
      <c r="A360" s="13"/>
      <c r="B360" s="13" t="s">
        <v>3193</v>
      </c>
      <c r="C360" s="13" t="s">
        <v>3194</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3">
      <c r="A361" s="11"/>
      <c r="B361" s="11" t="s">
        <v>3226</v>
      </c>
      <c r="C361" s="11" t="s">
        <v>3227</v>
      </c>
      <c r="D361" s="11" t="s">
        <v>556</v>
      </c>
      <c r="E361" s="52">
        <v>1</v>
      </c>
      <c r="F361" s="52">
        <v>1</v>
      </c>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3">
      <c r="A362" s="13"/>
      <c r="B362" s="13" t="s">
        <v>3234</v>
      </c>
      <c r="C362" s="13" t="s">
        <v>3235</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3">
      <c r="A363" s="13"/>
      <c r="B363" s="13" t="s">
        <v>3237</v>
      </c>
      <c r="C363" s="13" t="s">
        <v>3238</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3">
      <c r="A364" s="11"/>
      <c r="B364" s="11" t="s">
        <v>3295</v>
      </c>
      <c r="C364" s="11" t="s">
        <v>3296</v>
      </c>
      <c r="D364" s="11" t="s">
        <v>556</v>
      </c>
      <c r="E364" s="52">
        <v>1</v>
      </c>
      <c r="F364" s="52">
        <v>1</v>
      </c>
      <c r="G364" s="35"/>
      <c r="H364" s="35"/>
      <c r="I364" s="35" t="str">
        <f>IF(AND(ISNUMBER(I365),ISNUMBER(I366),ISNUMBER(I367),ISNUMBER(I368),ISNUMBER(I369),ISNUMBER(I370)), (I365+I366+I367-I368-I369-I370)/(I365+I366+I367), "")</f>
        <v/>
      </c>
      <c r="J364" s="35"/>
      <c r="K364" s="35" t="str">
        <f>IF(AND(ISNUMBER(K365),ISNUMBER(K366),ISNUMBER(K367),ISNUMBER(K368),ISNUMBER(K369),ISNUMBER(K370)), (K365+K366+K367-K368-K369-K370)/(K365+K366+K367), "")</f>
        <v/>
      </c>
      <c r="L364" s="35"/>
      <c r="M364" s="35" t="str">
        <f>IF(AND(ISNUMBER(M365),ISNUMBER(M366),ISNUMBER(M367),ISNUMBER(M368),ISNUMBER(M369),ISNUMBER(M370)), (M365+M366+M367-M368-M369-M370)/(M365+M366+M367), "")</f>
        <v/>
      </c>
      <c r="N364" s="35"/>
      <c r="O364" s="5" t="str">
        <f>IF(AND(ISNUMBER(O365),ISNUMBER(O366),ISNUMBER(O367),ISNUMBER(O368),ISNUMBER(O369),ISNUMBER(O370)), (O365+O366+O367-O368-O369-O370)/(O365+O366+O367), "")</f>
        <v/>
      </c>
      <c r="P364" s="35"/>
      <c r="Q364" s="35"/>
      <c r="R364" s="12"/>
      <c r="S364" s="12"/>
      <c r="T364" s="12"/>
      <c r="U364" s="12"/>
    </row>
    <row r="365" spans="1:21" s="14" customFormat="1" x14ac:dyDescent="0.3">
      <c r="A365" s="13"/>
      <c r="B365" s="13" t="s">
        <v>3302</v>
      </c>
      <c r="C365" s="13" t="s">
        <v>3303</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3">
      <c r="A366" s="13"/>
      <c r="B366" s="13" t="s">
        <v>3306</v>
      </c>
      <c r="C366" s="13" t="s">
        <v>3307</v>
      </c>
      <c r="D366" s="13" t="s">
        <v>556</v>
      </c>
      <c r="E366" s="35"/>
      <c r="F366" s="35"/>
      <c r="G366" s="35"/>
      <c r="H366" s="35"/>
      <c r="I366" s="35"/>
      <c r="J366" s="35"/>
      <c r="K366" s="35"/>
      <c r="L366" s="35"/>
      <c r="M366" s="35"/>
      <c r="N366" s="35"/>
      <c r="O366" s="4"/>
      <c r="P366" s="35"/>
      <c r="Q366" s="35"/>
      <c r="R366" s="35"/>
      <c r="S366" s="12"/>
      <c r="T366" s="12"/>
      <c r="U366" s="12"/>
    </row>
    <row r="367" spans="1:21" s="14" customFormat="1" x14ac:dyDescent="0.3">
      <c r="A367" s="13"/>
      <c r="B367" s="13" t="s">
        <v>3310</v>
      </c>
      <c r="C367" s="13" t="s">
        <v>3311</v>
      </c>
      <c r="D367" s="13" t="s">
        <v>556</v>
      </c>
      <c r="E367" s="35"/>
      <c r="F367" s="35"/>
      <c r="G367" s="35"/>
      <c r="H367" s="35"/>
      <c r="I367" s="35"/>
      <c r="J367" s="35"/>
      <c r="K367" s="35"/>
      <c r="L367" s="35"/>
      <c r="M367" s="35"/>
      <c r="N367" s="35"/>
      <c r="O367" s="4"/>
      <c r="P367" s="35"/>
      <c r="Q367" s="35"/>
      <c r="R367" s="35"/>
      <c r="S367" s="12"/>
      <c r="T367" s="12"/>
      <c r="U367" s="12"/>
    </row>
    <row r="368" spans="1:21" s="14" customFormat="1" x14ac:dyDescent="0.3">
      <c r="A368" s="13"/>
      <c r="B368" s="13" t="s">
        <v>3313</v>
      </c>
      <c r="C368" s="13" t="s">
        <v>3314</v>
      </c>
      <c r="D368" s="13" t="s">
        <v>556</v>
      </c>
      <c r="E368" s="35"/>
      <c r="F368" s="35"/>
      <c r="G368" s="35"/>
      <c r="H368" s="35"/>
      <c r="I368" s="35"/>
      <c r="J368" s="35"/>
      <c r="K368" s="35"/>
      <c r="L368" s="35"/>
      <c r="M368" s="35"/>
      <c r="N368" s="35"/>
      <c r="O368" s="4"/>
      <c r="P368" s="35"/>
      <c r="Q368" s="35"/>
      <c r="R368" s="35"/>
      <c r="S368" s="12"/>
      <c r="T368" s="12"/>
      <c r="U368" s="12"/>
    </row>
    <row r="369" spans="1:21" s="14" customFormat="1" x14ac:dyDescent="0.3">
      <c r="A369" s="13"/>
      <c r="B369" s="13" t="s">
        <v>3316</v>
      </c>
      <c r="C369" s="13" t="s">
        <v>3317</v>
      </c>
      <c r="D369" s="13" t="s">
        <v>556</v>
      </c>
      <c r="E369" s="35"/>
      <c r="F369" s="35"/>
      <c r="G369" s="35"/>
      <c r="H369" s="35"/>
      <c r="I369" s="35"/>
      <c r="J369" s="35"/>
      <c r="K369" s="35"/>
      <c r="L369" s="35"/>
      <c r="M369" s="35"/>
      <c r="N369" s="35"/>
      <c r="O369" s="4"/>
      <c r="P369" s="35"/>
      <c r="Q369" s="35"/>
      <c r="R369" s="35"/>
      <c r="S369" s="12"/>
      <c r="T369" s="12"/>
      <c r="U369" s="12"/>
    </row>
    <row r="370" spans="1:21" s="14" customFormat="1" x14ac:dyDescent="0.3">
      <c r="A370" s="13"/>
      <c r="B370" s="13" t="s">
        <v>3319</v>
      </c>
      <c r="C370" s="13" t="s">
        <v>3320</v>
      </c>
      <c r="D370" s="13" t="s">
        <v>556</v>
      </c>
      <c r="E370" s="35"/>
      <c r="F370" s="35"/>
      <c r="G370" s="35"/>
      <c r="H370" s="35"/>
      <c r="I370" s="35"/>
      <c r="J370" s="35"/>
      <c r="K370" s="35"/>
      <c r="L370" s="35"/>
      <c r="M370" s="35"/>
      <c r="N370" s="35"/>
      <c r="O370" s="4"/>
      <c r="P370" s="35"/>
      <c r="Q370" s="35"/>
      <c r="R370" s="35"/>
      <c r="S370" s="12"/>
      <c r="T370" s="12"/>
      <c r="U370" s="12"/>
    </row>
    <row r="371" spans="1:21" s="14" customFormat="1" x14ac:dyDescent="0.3">
      <c r="A371" s="11"/>
      <c r="B371" s="11" t="s">
        <v>3339</v>
      </c>
      <c r="C371" s="11" t="s">
        <v>3340</v>
      </c>
      <c r="D371" s="11" t="s">
        <v>556</v>
      </c>
      <c r="E371" s="52">
        <v>1</v>
      </c>
      <c r="F371" s="52">
        <v>1</v>
      </c>
      <c r="G371" s="35"/>
      <c r="H371" s="35"/>
      <c r="I371" s="35" t="str">
        <f>IF(AND(ISNUMBER(I372),ISNUMBER(I373),ISNUMBER(I374)), (I372+I373)/I374, "")</f>
        <v/>
      </c>
      <c r="J371" s="35"/>
      <c r="K371" s="35" t="str">
        <f>IF(AND(ISNUMBER(K372),ISNUMBER(K373),ISNUMBER(K374)), (K372+K373)/K374, "")</f>
        <v/>
      </c>
      <c r="L371" s="35"/>
      <c r="M371" s="35" t="str">
        <f>IF(AND(ISNUMBER(M372),ISNUMBER(M373),ISNUMBER(M374)), (M372+M373)/M374, "")</f>
        <v/>
      </c>
      <c r="N371" s="35"/>
      <c r="O371" s="5" t="str">
        <f>IF(AND(ISNUMBER(O372),ISNUMBER(O373),ISNUMBER(O374)), (O372+O373)/O374, "")</f>
        <v/>
      </c>
      <c r="P371" s="35"/>
      <c r="Q371" s="35"/>
      <c r="R371" s="12"/>
      <c r="S371" s="12"/>
      <c r="T371" s="12"/>
      <c r="U371" s="12"/>
    </row>
    <row r="372" spans="1:21" s="14" customFormat="1" x14ac:dyDescent="0.3">
      <c r="A372" s="13"/>
      <c r="B372" s="13" t="s">
        <v>3345</v>
      </c>
      <c r="C372" s="13" t="s">
        <v>3346</v>
      </c>
      <c r="D372" s="13" t="s">
        <v>556</v>
      </c>
      <c r="E372" s="35"/>
      <c r="F372" s="35"/>
      <c r="G372" s="35"/>
      <c r="H372" s="35"/>
      <c r="I372" s="35"/>
      <c r="J372" s="35"/>
      <c r="K372" s="35"/>
      <c r="L372" s="35"/>
      <c r="M372" s="35"/>
      <c r="N372" s="35"/>
      <c r="O372" s="4"/>
      <c r="P372" s="35"/>
      <c r="Q372" s="35"/>
      <c r="R372" s="35"/>
      <c r="S372" s="12"/>
      <c r="T372" s="12"/>
      <c r="U372" s="12"/>
    </row>
    <row r="373" spans="1:21" s="14" customFormat="1" x14ac:dyDescent="0.3">
      <c r="A373" s="13"/>
      <c r="B373" s="13" t="s">
        <v>3348</v>
      </c>
      <c r="C373" s="13" t="s">
        <v>3349</v>
      </c>
      <c r="D373" s="13" t="s">
        <v>556</v>
      </c>
      <c r="E373" s="35"/>
      <c r="F373" s="35"/>
      <c r="G373" s="35"/>
      <c r="H373" s="35"/>
      <c r="I373" s="35"/>
      <c r="J373" s="35"/>
      <c r="K373" s="35"/>
      <c r="L373" s="35"/>
      <c r="M373" s="35"/>
      <c r="N373" s="35"/>
      <c r="O373" s="4"/>
      <c r="P373" s="35"/>
      <c r="Q373" s="35"/>
      <c r="R373" s="35"/>
      <c r="S373" s="12"/>
      <c r="T373" s="12"/>
      <c r="U373" s="12"/>
    </row>
    <row r="374" spans="1:21" s="14" customFormat="1" x14ac:dyDescent="0.3">
      <c r="A374" s="13"/>
      <c r="B374" s="13" t="s">
        <v>3351</v>
      </c>
      <c r="C374" s="13" t="s">
        <v>3352</v>
      </c>
      <c r="D374" s="13" t="s">
        <v>556</v>
      </c>
      <c r="E374" s="35"/>
      <c r="F374" s="35"/>
      <c r="G374" s="35"/>
      <c r="H374" s="35"/>
      <c r="I374" s="35"/>
      <c r="J374" s="35"/>
      <c r="K374" s="35"/>
      <c r="L374" s="35"/>
      <c r="M374" s="35"/>
      <c r="N374" s="35"/>
      <c r="O374" s="4"/>
      <c r="P374" s="35"/>
      <c r="Q374" s="35"/>
      <c r="R374" s="35"/>
      <c r="S374" s="12"/>
      <c r="T374" s="12"/>
      <c r="U374" s="12"/>
    </row>
    <row r="375" spans="1:21" s="14" customFormat="1" x14ac:dyDescent="0.3">
      <c r="A375" s="11"/>
      <c r="B375" s="11" t="s">
        <v>3354</v>
      </c>
      <c r="C375" s="11" t="s">
        <v>3355</v>
      </c>
      <c r="D375" s="11" t="s">
        <v>556</v>
      </c>
      <c r="E375" s="52">
        <v>1</v>
      </c>
      <c r="F375" s="52">
        <v>1</v>
      </c>
      <c r="G375" s="35"/>
      <c r="H375" s="35"/>
      <c r="I375" s="35" t="str">
        <f>IF(AND(ISNUMBER(I376),ISNUMBER(I377)), I376/I377, "")</f>
        <v/>
      </c>
      <c r="J375" s="35"/>
      <c r="K375" s="35" t="str">
        <f>IF(AND(ISNUMBER(K376),ISNUMBER(K377)), K376/K377, "")</f>
        <v/>
      </c>
      <c r="L375" s="35"/>
      <c r="M375" s="35" t="str">
        <f>IF(AND(ISNUMBER(M376),ISNUMBER(M377)), M376/M377, "")</f>
        <v/>
      </c>
      <c r="N375" s="35"/>
      <c r="O375" s="5" t="str">
        <f>IF(AND(ISNUMBER(O376),ISNUMBER(O377)), O376/O377, "")</f>
        <v/>
      </c>
      <c r="P375" s="35"/>
      <c r="Q375" s="35"/>
      <c r="R375" s="12"/>
      <c r="S375" s="12"/>
      <c r="T375" s="12"/>
      <c r="U375" s="12"/>
    </row>
    <row r="376" spans="1:21" s="14" customFormat="1" x14ac:dyDescent="0.3">
      <c r="A376" s="13"/>
      <c r="B376" s="13" t="s">
        <v>3360</v>
      </c>
      <c r="C376" s="13" t="s">
        <v>3361</v>
      </c>
      <c r="D376" s="13" t="s">
        <v>556</v>
      </c>
      <c r="E376" s="35"/>
      <c r="F376" s="35"/>
      <c r="G376" s="35"/>
      <c r="H376" s="35"/>
      <c r="I376" s="35"/>
      <c r="J376" s="35"/>
      <c r="K376" s="35"/>
      <c r="L376" s="35"/>
      <c r="M376" s="35"/>
      <c r="N376" s="35"/>
      <c r="O376" s="4"/>
      <c r="P376" s="35"/>
      <c r="Q376" s="35"/>
      <c r="R376" s="35"/>
      <c r="S376" s="12"/>
      <c r="T376" s="12"/>
      <c r="U376" s="12"/>
    </row>
    <row r="377" spans="1:21" s="14" customFormat="1" x14ac:dyDescent="0.3">
      <c r="A377" s="13"/>
      <c r="B377" s="13" t="s">
        <v>3363</v>
      </c>
      <c r="C377" s="13" t="s">
        <v>3364</v>
      </c>
      <c r="D377" s="13" t="s">
        <v>556</v>
      </c>
      <c r="E377" s="35"/>
      <c r="F377" s="35"/>
      <c r="G377" s="35"/>
      <c r="H377" s="35"/>
      <c r="I377" s="35"/>
      <c r="J377" s="35"/>
      <c r="K377" s="35"/>
      <c r="L377" s="35"/>
      <c r="M377" s="35"/>
      <c r="N377" s="35"/>
      <c r="O377" s="4"/>
      <c r="P377" s="35"/>
      <c r="Q377" s="35"/>
      <c r="R377" s="35"/>
      <c r="S377" s="12"/>
      <c r="T377" s="12"/>
      <c r="U377" s="12"/>
    </row>
    <row r="378" spans="1:21" s="14" customFormat="1" ht="28.8" x14ac:dyDescent="0.3">
      <c r="A378" s="11"/>
      <c r="B378" s="11" t="s">
        <v>3382</v>
      </c>
      <c r="C378" s="11" t="s">
        <v>3383</v>
      </c>
      <c r="D378" s="11" t="s">
        <v>556</v>
      </c>
      <c r="E378" s="52">
        <v>1</v>
      </c>
      <c r="F378" s="52">
        <v>1</v>
      </c>
      <c r="G378" s="35"/>
      <c r="H378" s="35"/>
      <c r="I378" s="35" t="str">
        <f>IF(AND(ISNUMBER(I379),ISNUMBER(I380),ISNUMBER(I381),ISNUMBER(I382)), (I379+I380-I381-I382)/(I381+I382), "")</f>
        <v/>
      </c>
      <c r="J378" s="35"/>
      <c r="K378" s="35" t="str">
        <f>IF(AND(ISNUMBER(K379),ISNUMBER(K380),ISNUMBER(K381),ISNUMBER(K382)), (K379+K380-K381-K382)/(K381+K382), "")</f>
        <v/>
      </c>
      <c r="L378" s="35"/>
      <c r="M378" s="35" t="str">
        <f>IF(AND(ISNUMBER(M379),ISNUMBER(M380),ISNUMBER(M381),ISNUMBER(M382)), (M379+M380-M381-M382)/(M381+M382), "")</f>
        <v/>
      </c>
      <c r="N378" s="35"/>
      <c r="O378" s="5" t="str">
        <f>IF(AND(ISNUMBER(O379),ISNUMBER(O380),ISNUMBER(O381),ISNUMBER(O382)), (O379+O380-O381-O382)/(O381+O382), "")</f>
        <v/>
      </c>
      <c r="P378" s="35"/>
      <c r="Q378" s="35"/>
      <c r="R378" s="12"/>
      <c r="S378" s="12"/>
      <c r="T378" s="12"/>
      <c r="U378" s="12"/>
    </row>
    <row r="379" spans="1:21" s="14" customFormat="1" x14ac:dyDescent="0.3">
      <c r="A379" s="13"/>
      <c r="B379" s="13" t="s">
        <v>3389</v>
      </c>
      <c r="C379" s="13" t="s">
        <v>3390</v>
      </c>
      <c r="D379" s="13" t="s">
        <v>556</v>
      </c>
      <c r="E379" s="35"/>
      <c r="F379" s="35"/>
      <c r="G379" s="35"/>
      <c r="H379" s="35"/>
      <c r="I379" s="35"/>
      <c r="J379" s="35"/>
      <c r="K379" s="35"/>
      <c r="L379" s="35"/>
      <c r="M379" s="35"/>
      <c r="N379" s="35"/>
      <c r="O379" s="4"/>
      <c r="P379" s="35"/>
      <c r="Q379" s="35"/>
      <c r="R379" s="35"/>
      <c r="S379" s="12"/>
      <c r="T379" s="12"/>
      <c r="U379" s="12"/>
    </row>
    <row r="380" spans="1:21" s="14" customFormat="1" x14ac:dyDescent="0.3">
      <c r="A380" s="13"/>
      <c r="B380" s="13" t="s">
        <v>3392</v>
      </c>
      <c r="C380" s="13" t="s">
        <v>3393</v>
      </c>
      <c r="D380" s="13" t="s">
        <v>556</v>
      </c>
      <c r="E380" s="35"/>
      <c r="F380" s="35"/>
      <c r="G380" s="35"/>
      <c r="H380" s="35"/>
      <c r="I380" s="35"/>
      <c r="J380" s="35"/>
      <c r="K380" s="35"/>
      <c r="L380" s="35"/>
      <c r="M380" s="35"/>
      <c r="N380" s="35"/>
      <c r="O380" s="4"/>
      <c r="P380" s="35"/>
      <c r="Q380" s="35"/>
      <c r="R380" s="35"/>
      <c r="S380" s="12"/>
      <c r="T380" s="12"/>
      <c r="U380" s="12"/>
    </row>
    <row r="381" spans="1:21" s="14" customFormat="1" x14ac:dyDescent="0.3">
      <c r="A381" s="13"/>
      <c r="B381" s="13" t="s">
        <v>3395</v>
      </c>
      <c r="C381" s="13" t="s">
        <v>3396</v>
      </c>
      <c r="D381" s="13" t="s">
        <v>556</v>
      </c>
      <c r="E381" s="35"/>
      <c r="F381" s="35"/>
      <c r="G381" s="35"/>
      <c r="H381" s="35"/>
      <c r="I381" s="35"/>
      <c r="J381" s="35"/>
      <c r="K381" s="35"/>
      <c r="L381" s="35"/>
      <c r="M381" s="35"/>
      <c r="N381" s="35"/>
      <c r="O381" s="4"/>
      <c r="P381" s="35"/>
      <c r="Q381" s="35"/>
      <c r="R381" s="35"/>
      <c r="S381" s="12"/>
      <c r="T381" s="12"/>
      <c r="U381" s="12"/>
    </row>
    <row r="382" spans="1:21" s="14" customFormat="1" x14ac:dyDescent="0.3">
      <c r="A382" s="13"/>
      <c r="B382" s="13" t="s">
        <v>3398</v>
      </c>
      <c r="C382" s="13" t="s">
        <v>3399</v>
      </c>
      <c r="D382" s="13" t="s">
        <v>556</v>
      </c>
      <c r="E382" s="35"/>
      <c r="F382" s="35"/>
      <c r="G382" s="35"/>
      <c r="H382" s="35"/>
      <c r="I382" s="35"/>
      <c r="J382" s="35"/>
      <c r="K382" s="35"/>
      <c r="L382" s="35"/>
      <c r="M382" s="35"/>
      <c r="N382" s="35"/>
      <c r="O382" s="4"/>
      <c r="P382" s="35"/>
      <c r="Q382" s="35"/>
      <c r="R382" s="35"/>
      <c r="S382" s="12"/>
      <c r="T382" s="12"/>
      <c r="U382" s="12"/>
    </row>
    <row r="383" spans="1:21" s="14" customFormat="1" x14ac:dyDescent="0.3">
      <c r="A383" s="11"/>
      <c r="B383" s="11" t="s">
        <v>3428</v>
      </c>
      <c r="C383" s="11" t="s">
        <v>3429</v>
      </c>
      <c r="D383" s="11" t="s">
        <v>556</v>
      </c>
      <c r="E383" s="52">
        <v>1</v>
      </c>
      <c r="F383" s="52">
        <v>1</v>
      </c>
      <c r="G383" s="35"/>
      <c r="H383" s="35"/>
      <c r="I383" s="35" t="str">
        <f>IF(AND(ISNUMBER(I384),ISNUMBER(I385)), (I384-I385)/I385, "")</f>
        <v/>
      </c>
      <c r="J383" s="35"/>
      <c r="K383" s="35" t="str">
        <f>IF(AND(ISNUMBER(K384),ISNUMBER(K385)), (K384-K385)/K385, "")</f>
        <v/>
      </c>
      <c r="L383" s="35"/>
      <c r="M383" s="35" t="str">
        <f>IF(AND(ISNUMBER(M384),ISNUMBER(M385)), (M384-M385)/M385, "")</f>
        <v/>
      </c>
      <c r="N383" s="35"/>
      <c r="O383" s="5" t="str">
        <f>IF(AND(ISNUMBER(O384),ISNUMBER(O385)), (O384-O385)/O385, "")</f>
        <v/>
      </c>
      <c r="P383" s="35"/>
      <c r="Q383" s="35"/>
      <c r="R383" s="12"/>
      <c r="S383" s="12"/>
      <c r="T383" s="12"/>
      <c r="U383" s="12"/>
    </row>
    <row r="384" spans="1:21" s="14" customFormat="1" x14ac:dyDescent="0.3">
      <c r="A384" s="13"/>
      <c r="B384" s="13" t="s">
        <v>3434</v>
      </c>
      <c r="C384" s="13" t="s">
        <v>3435</v>
      </c>
      <c r="D384" s="13" t="s">
        <v>556</v>
      </c>
      <c r="E384" s="35"/>
      <c r="F384" s="35"/>
      <c r="G384" s="35"/>
      <c r="H384" s="35"/>
      <c r="I384" s="35"/>
      <c r="J384" s="35"/>
      <c r="K384" s="35"/>
      <c r="L384" s="35"/>
      <c r="M384" s="35"/>
      <c r="N384" s="35"/>
      <c r="O384" s="4"/>
      <c r="P384" s="35"/>
      <c r="Q384" s="35"/>
      <c r="R384" s="35"/>
      <c r="S384" s="12"/>
      <c r="T384" s="12"/>
      <c r="U384" s="12"/>
    </row>
    <row r="385" spans="1:21" s="14" customFormat="1" x14ac:dyDescent="0.3">
      <c r="A385" s="13"/>
      <c r="B385" s="13" t="s">
        <v>3437</v>
      </c>
      <c r="C385" s="13" t="s">
        <v>3438</v>
      </c>
      <c r="D385" s="13" t="s">
        <v>556</v>
      </c>
      <c r="E385" s="35"/>
      <c r="F385" s="35"/>
      <c r="G385" s="35"/>
      <c r="H385" s="35"/>
      <c r="I385" s="35"/>
      <c r="J385" s="35"/>
      <c r="K385" s="35"/>
      <c r="L385" s="35"/>
      <c r="M385" s="35"/>
      <c r="N385" s="35"/>
      <c r="O385" s="4"/>
      <c r="P385" s="35"/>
      <c r="Q385" s="35"/>
      <c r="R385" s="35"/>
      <c r="S385" s="12"/>
      <c r="T385" s="12"/>
      <c r="U385" s="12"/>
    </row>
    <row r="386" spans="1:21" s="14" customFormat="1" x14ac:dyDescent="0.3">
      <c r="A386" s="11"/>
      <c r="B386" s="11" t="s">
        <v>3466</v>
      </c>
      <c r="C386" s="11" t="s">
        <v>3467</v>
      </c>
      <c r="D386" s="11" t="s">
        <v>556</v>
      </c>
      <c r="E386" s="52">
        <v>1</v>
      </c>
      <c r="F386" s="52">
        <v>1</v>
      </c>
      <c r="G386" s="35"/>
      <c r="H386" s="35"/>
      <c r="I386" s="35" t="str">
        <f>IF(AND(ISNUMBER(I387),ISNUMBER(I388)), (I387-I388)/I388, "")</f>
        <v/>
      </c>
      <c r="J386" s="35"/>
      <c r="K386" s="35" t="str">
        <f>IF(AND(ISNUMBER(K387),ISNUMBER(K388)), (K387-K388)/K388, "")</f>
        <v/>
      </c>
      <c r="L386" s="35"/>
      <c r="M386" s="35" t="str">
        <f>IF(AND(ISNUMBER(M387),ISNUMBER(M388)), (M387-M388)/M388, "")</f>
        <v/>
      </c>
      <c r="N386" s="35"/>
      <c r="O386" s="5" t="str">
        <f>IF(AND(ISNUMBER(O387),ISNUMBER(O388)), (O387-O388)/O388, "")</f>
        <v/>
      </c>
      <c r="P386" s="35"/>
      <c r="Q386" s="35"/>
      <c r="R386" s="12"/>
      <c r="S386" s="12"/>
      <c r="T386" s="12"/>
      <c r="U386" s="12"/>
    </row>
    <row r="387" spans="1:21" s="14" customFormat="1" x14ac:dyDescent="0.3">
      <c r="A387" s="13"/>
      <c r="B387" s="13" t="s">
        <v>3472</v>
      </c>
      <c r="C387" s="13" t="s">
        <v>3473</v>
      </c>
      <c r="D387" s="13" t="s">
        <v>556</v>
      </c>
      <c r="E387" s="35"/>
      <c r="F387" s="35"/>
      <c r="G387" s="35"/>
      <c r="H387" s="35"/>
      <c r="I387" s="35"/>
      <c r="J387" s="35"/>
      <c r="K387" s="35"/>
      <c r="L387" s="35"/>
      <c r="M387" s="35"/>
      <c r="N387" s="35"/>
      <c r="O387" s="4"/>
      <c r="P387" s="35"/>
      <c r="Q387" s="35"/>
      <c r="R387" s="35"/>
      <c r="S387" s="12"/>
      <c r="T387" s="12"/>
      <c r="U387" s="12"/>
    </row>
    <row r="388" spans="1:21" s="14" customFormat="1" x14ac:dyDescent="0.3">
      <c r="A388" s="13"/>
      <c r="B388" s="13" t="s">
        <v>3475</v>
      </c>
      <c r="C388" s="13" t="s">
        <v>3476</v>
      </c>
      <c r="D388" s="13" t="s">
        <v>556</v>
      </c>
      <c r="E388" s="35"/>
      <c r="F388" s="35"/>
      <c r="G388" s="35"/>
      <c r="H388" s="35"/>
      <c r="I388" s="35"/>
      <c r="J388" s="35"/>
      <c r="K388" s="35"/>
      <c r="L388" s="35"/>
      <c r="M388" s="35"/>
      <c r="N388" s="35"/>
      <c r="O388" s="4"/>
      <c r="P388" s="35"/>
      <c r="Q388" s="35"/>
      <c r="R388" s="35"/>
      <c r="S388" s="12"/>
      <c r="T388" s="12"/>
      <c r="U388" s="12"/>
    </row>
    <row r="389" spans="1:21" s="14" customFormat="1" x14ac:dyDescent="0.3">
      <c r="A389" s="11"/>
      <c r="B389" s="11" t="s">
        <v>3564</v>
      </c>
      <c r="C389" s="11" t="s">
        <v>3565</v>
      </c>
      <c r="D389" s="11" t="s">
        <v>556</v>
      </c>
      <c r="E389" s="52">
        <v>1</v>
      </c>
      <c r="F389" s="52">
        <v>1</v>
      </c>
      <c r="G389" s="35"/>
      <c r="H389" s="35"/>
      <c r="I389" s="35" t="str">
        <f>IF(AND(ISNUMBER(I390),ISNUMBER(I391)), (I390-I391)/I390, "")</f>
        <v/>
      </c>
      <c r="J389" s="35"/>
      <c r="K389" s="35" t="str">
        <f>IF(AND(ISNUMBER(K390),ISNUMBER(K391)), (K390-K391)/K390, "")</f>
        <v/>
      </c>
      <c r="L389" s="35"/>
      <c r="M389" s="35" t="str">
        <f>IF(AND(ISNUMBER(M390),ISNUMBER(M391)), (M390-M391)/M390, "")</f>
        <v/>
      </c>
      <c r="N389" s="35"/>
      <c r="O389" s="5" t="str">
        <f>IF(AND(ISNUMBER(O390),ISNUMBER(O391)), (O390-O391)/O390, "")</f>
        <v/>
      </c>
      <c r="P389" s="35"/>
      <c r="Q389" s="35"/>
      <c r="R389" s="12"/>
      <c r="S389" s="12"/>
      <c r="T389" s="12"/>
      <c r="U389" s="12"/>
    </row>
    <row r="390" spans="1:21" s="14" customFormat="1" x14ac:dyDescent="0.3">
      <c r="A390" s="13"/>
      <c r="B390" s="13" t="s">
        <v>3572</v>
      </c>
      <c r="C390" s="13" t="s">
        <v>3573</v>
      </c>
      <c r="D390" s="13" t="s">
        <v>556</v>
      </c>
      <c r="E390" s="35"/>
      <c r="F390" s="35"/>
      <c r="G390" s="35"/>
      <c r="H390" s="35"/>
      <c r="I390" s="35"/>
      <c r="J390" s="35"/>
      <c r="K390" s="35"/>
      <c r="L390" s="35"/>
      <c r="M390" s="35"/>
      <c r="N390" s="35"/>
      <c r="O390" s="4"/>
      <c r="P390" s="35"/>
      <c r="Q390" s="35"/>
      <c r="R390" s="35"/>
      <c r="S390" s="12"/>
      <c r="T390" s="12"/>
      <c r="U390" s="12"/>
    </row>
    <row r="391" spans="1:21" s="14" customFormat="1" x14ac:dyDescent="0.3">
      <c r="A391" s="13"/>
      <c r="B391" s="13" t="s">
        <v>3575</v>
      </c>
      <c r="C391" s="13" t="s">
        <v>3576</v>
      </c>
      <c r="D391" s="13" t="s">
        <v>556</v>
      </c>
      <c r="E391" s="35"/>
      <c r="F391" s="35"/>
      <c r="G391" s="35"/>
      <c r="H391" s="35"/>
      <c r="I391" s="35"/>
      <c r="J391" s="35"/>
      <c r="K391" s="35"/>
      <c r="L391" s="35"/>
      <c r="M391" s="35"/>
      <c r="N391" s="35"/>
      <c r="O391" s="4"/>
      <c r="P391" s="35"/>
      <c r="Q391" s="35"/>
      <c r="R391" s="35"/>
      <c r="S391" s="12"/>
      <c r="T391" s="12"/>
      <c r="U391" s="12"/>
    </row>
    <row r="392" spans="1:21" s="14" customFormat="1" x14ac:dyDescent="0.3">
      <c r="A392" s="11"/>
      <c r="B392" s="11" t="s">
        <v>3613</v>
      </c>
      <c r="C392" s="11" t="s">
        <v>3614</v>
      </c>
      <c r="D392" s="11" t="s">
        <v>556</v>
      </c>
      <c r="E392" s="52">
        <v>1</v>
      </c>
      <c r="F392" s="52">
        <v>1</v>
      </c>
      <c r="G392" s="35"/>
      <c r="H392" s="35"/>
      <c r="I392" s="35" t="str">
        <f>IF(AND(ISNUMBER(I393),ISNUMBER(I394)), (I393-I394)/I394, "")</f>
        <v/>
      </c>
      <c r="J392" s="35"/>
      <c r="K392" s="35" t="str">
        <f>IF(AND(ISNUMBER(K393),ISNUMBER(K394)), (K393-K394)/K394, "")</f>
        <v/>
      </c>
      <c r="L392" s="35"/>
      <c r="M392" s="35" t="str">
        <f>IF(AND(ISNUMBER(M393),ISNUMBER(M394)), (M393-M394)/M394, "")</f>
        <v/>
      </c>
      <c r="N392" s="35"/>
      <c r="O392" s="5" t="str">
        <f>IF(AND(ISNUMBER(O393),ISNUMBER(O394)), (O393-O394)/O394, "")</f>
        <v/>
      </c>
      <c r="P392" s="35"/>
      <c r="Q392" s="35"/>
      <c r="R392" s="12"/>
      <c r="S392" s="12"/>
      <c r="T392" s="12"/>
      <c r="U392" s="12"/>
    </row>
    <row r="393" spans="1:21" s="14" customFormat="1" x14ac:dyDescent="0.3">
      <c r="A393" s="13"/>
      <c r="B393" s="13" t="s">
        <v>3619</v>
      </c>
      <c r="C393" s="13" t="s">
        <v>3620</v>
      </c>
      <c r="D393" s="13" t="s">
        <v>556</v>
      </c>
      <c r="E393" s="35"/>
      <c r="F393" s="35"/>
      <c r="G393" s="35"/>
      <c r="H393" s="35"/>
      <c r="I393" s="35"/>
      <c r="J393" s="35"/>
      <c r="K393" s="35"/>
      <c r="L393" s="35"/>
      <c r="M393" s="35"/>
      <c r="N393" s="35"/>
      <c r="O393" s="4"/>
      <c r="P393" s="35"/>
      <c r="Q393" s="35"/>
      <c r="R393" s="35"/>
      <c r="S393" s="12"/>
      <c r="T393" s="12"/>
      <c r="U393" s="12"/>
    </row>
    <row r="394" spans="1:21" s="14" customFormat="1" x14ac:dyDescent="0.3">
      <c r="A394" s="13"/>
      <c r="B394" s="13" t="s">
        <v>3622</v>
      </c>
      <c r="C394" s="13" t="s">
        <v>3623</v>
      </c>
      <c r="D394" s="13" t="s">
        <v>556</v>
      </c>
      <c r="E394" s="35"/>
      <c r="F394" s="35"/>
      <c r="G394" s="35"/>
      <c r="H394" s="35"/>
      <c r="I394" s="35"/>
      <c r="J394" s="35"/>
      <c r="K394" s="35"/>
      <c r="L394" s="35"/>
      <c r="M394" s="35"/>
      <c r="N394" s="35"/>
      <c r="O394" s="4"/>
      <c r="P394" s="35"/>
      <c r="Q394" s="35"/>
      <c r="R394" s="35"/>
      <c r="S394" s="12"/>
      <c r="T394" s="12"/>
      <c r="U394" s="12"/>
    </row>
    <row r="395" spans="1:21" s="14" customFormat="1" x14ac:dyDescent="0.3">
      <c r="A395" s="11"/>
      <c r="B395" s="11" t="s">
        <v>3625</v>
      </c>
      <c r="C395" s="11" t="s">
        <v>3626</v>
      </c>
      <c r="D395" s="11" t="s">
        <v>556</v>
      </c>
      <c r="E395" s="52">
        <v>1</v>
      </c>
      <c r="F395" s="52">
        <v>1</v>
      </c>
      <c r="G395" s="35"/>
      <c r="H395" s="35"/>
      <c r="I395" s="35" t="str">
        <f>IF(AND(ISNUMBER(I396),ISNUMBER(I397)), (I396-I397)/I396, "")</f>
        <v/>
      </c>
      <c r="J395" s="35"/>
      <c r="K395" s="35" t="str">
        <f>IF(AND(ISNUMBER(K396),ISNUMBER(K397)), (K396-K397)/K396, "")</f>
        <v/>
      </c>
      <c r="L395" s="35"/>
      <c r="M395" s="35" t="str">
        <f>IF(AND(ISNUMBER(M396),ISNUMBER(M397)), (M396-M397)/M396, "")</f>
        <v/>
      </c>
      <c r="N395" s="35"/>
      <c r="O395" s="5" t="str">
        <f>IF(AND(ISNUMBER(O396),ISNUMBER(O397)), (O396-O397)/O396, "")</f>
        <v/>
      </c>
      <c r="P395" s="35"/>
      <c r="Q395" s="35"/>
      <c r="R395" s="12"/>
      <c r="S395" s="12"/>
      <c r="T395" s="12"/>
      <c r="U395" s="12"/>
    </row>
    <row r="396" spans="1:21" s="14" customFormat="1" x14ac:dyDescent="0.3">
      <c r="A396" s="13"/>
      <c r="B396" s="13" t="s">
        <v>3631</v>
      </c>
      <c r="C396" s="13" t="s">
        <v>3632</v>
      </c>
      <c r="D396" s="13" t="s">
        <v>556</v>
      </c>
      <c r="E396" s="35"/>
      <c r="F396" s="35"/>
      <c r="G396" s="35"/>
      <c r="H396" s="35"/>
      <c r="I396" s="35"/>
      <c r="J396" s="35"/>
      <c r="K396" s="35"/>
      <c r="L396" s="35"/>
      <c r="M396" s="35"/>
      <c r="N396" s="35"/>
      <c r="O396" s="4"/>
      <c r="P396" s="35"/>
      <c r="Q396" s="35"/>
      <c r="R396" s="35"/>
      <c r="S396" s="12"/>
      <c r="T396" s="12"/>
      <c r="U396" s="12"/>
    </row>
    <row r="397" spans="1:21" s="14" customFormat="1" x14ac:dyDescent="0.3">
      <c r="A397" s="13"/>
      <c r="B397" s="13" t="s">
        <v>3634</v>
      </c>
      <c r="C397" s="13" t="s">
        <v>3635</v>
      </c>
      <c r="D397" s="13" t="s">
        <v>556</v>
      </c>
      <c r="E397" s="35"/>
      <c r="F397" s="35"/>
      <c r="G397" s="35"/>
      <c r="H397" s="35"/>
      <c r="I397" s="35"/>
      <c r="J397" s="35"/>
      <c r="K397" s="35"/>
      <c r="L397" s="35"/>
      <c r="M397" s="35"/>
      <c r="N397" s="35"/>
      <c r="O397" s="4"/>
      <c r="P397" s="35"/>
      <c r="Q397" s="35"/>
      <c r="R397" s="35"/>
      <c r="S397" s="12"/>
      <c r="T397" s="12"/>
      <c r="U397" s="12"/>
    </row>
    <row r="398" spans="1:21" s="14" customFormat="1" ht="15.6" x14ac:dyDescent="0.3">
      <c r="A398" s="9"/>
      <c r="B398" s="9" t="s">
        <v>556</v>
      </c>
      <c r="C398" s="9" t="s">
        <v>4557</v>
      </c>
      <c r="D398" s="10" t="s">
        <v>556</v>
      </c>
      <c r="E398" s="10"/>
      <c r="F398" s="10"/>
      <c r="G398" s="10"/>
      <c r="H398" s="10"/>
      <c r="I398" s="10"/>
      <c r="J398" s="10"/>
      <c r="K398" s="10"/>
      <c r="L398" s="10"/>
      <c r="M398" s="10"/>
      <c r="N398" s="10"/>
      <c r="O398" s="10"/>
      <c r="P398" s="10"/>
      <c r="Q398" s="10"/>
      <c r="R398" s="10"/>
      <c r="S398" s="10"/>
      <c r="T398" s="10"/>
      <c r="U398" s="10"/>
    </row>
    <row r="399" spans="1:21" s="14" customFormat="1" x14ac:dyDescent="0.3">
      <c r="A399" s="11"/>
      <c r="B399" s="11" t="s">
        <v>4558</v>
      </c>
      <c r="C399" s="11" t="s">
        <v>3857</v>
      </c>
      <c r="D399" s="11" t="s">
        <v>556</v>
      </c>
      <c r="E399" s="3">
        <v>5</v>
      </c>
      <c r="F399" s="35"/>
      <c r="G399" s="35"/>
      <c r="H399" s="35"/>
      <c r="I399" s="35"/>
      <c r="J399" s="35"/>
      <c r="K399" s="35"/>
      <c r="L399" s="35"/>
      <c r="M399" s="35"/>
      <c r="N399" s="35"/>
      <c r="O399" s="4"/>
      <c r="P399" s="35"/>
      <c r="Q399" s="35"/>
      <c r="R399" s="35"/>
      <c r="S399" s="12"/>
      <c r="T399" s="12"/>
      <c r="U399" s="12"/>
    </row>
    <row r="400" spans="1:21" s="14" customFormat="1" x14ac:dyDescent="0.3">
      <c r="A400" s="11"/>
      <c r="B400" s="11" t="s">
        <v>4559</v>
      </c>
      <c r="C400" s="11" t="s">
        <v>3939</v>
      </c>
      <c r="D400" s="11" t="s">
        <v>556</v>
      </c>
      <c r="E400" s="3">
        <v>1</v>
      </c>
      <c r="F400" s="35"/>
      <c r="G400" s="35"/>
      <c r="H400" s="35"/>
      <c r="I400" s="35"/>
      <c r="J400" s="35"/>
      <c r="K400" s="35"/>
      <c r="L400" s="35"/>
      <c r="M400" s="35"/>
      <c r="N400" s="35"/>
      <c r="O400" s="4"/>
      <c r="P400" s="35"/>
      <c r="Q400" s="35"/>
      <c r="R400" s="35"/>
      <c r="S400" s="12"/>
      <c r="T400" s="12"/>
      <c r="U400" s="12"/>
    </row>
    <row r="401" spans="1:21" s="14" customFormat="1" x14ac:dyDescent="0.3">
      <c r="A401" s="11"/>
      <c r="B401" s="11" t="s">
        <v>4560</v>
      </c>
      <c r="C401" s="11" t="s">
        <v>3989</v>
      </c>
      <c r="D401" s="11" t="s">
        <v>556</v>
      </c>
      <c r="E401" s="3">
        <v>98</v>
      </c>
      <c r="F401" s="35"/>
      <c r="G401" s="35"/>
      <c r="H401" s="35"/>
      <c r="I401" s="35"/>
      <c r="J401" s="35"/>
      <c r="K401" s="35"/>
      <c r="L401" s="35"/>
      <c r="M401" s="35"/>
      <c r="N401" s="35"/>
      <c r="O401" s="4"/>
      <c r="P401" s="35"/>
      <c r="Q401" s="35"/>
      <c r="R401" s="35"/>
      <c r="S401" s="12"/>
      <c r="T401" s="12"/>
      <c r="U401" s="12"/>
    </row>
    <row r="402" spans="1:21" s="14" customFormat="1" x14ac:dyDescent="0.3">
      <c r="A402" s="11"/>
      <c r="B402" s="11" t="s">
        <v>4561</v>
      </c>
      <c r="C402" s="11" t="s">
        <v>4018</v>
      </c>
      <c r="D402" s="11" t="s">
        <v>556</v>
      </c>
      <c r="E402" s="3">
        <v>51</v>
      </c>
      <c r="F402" s="35"/>
      <c r="G402" s="35"/>
      <c r="H402" s="35"/>
      <c r="I402" s="35"/>
      <c r="J402" s="35"/>
      <c r="K402" s="35"/>
      <c r="L402" s="35"/>
      <c r="M402" s="35"/>
      <c r="N402" s="35"/>
      <c r="O402" s="4"/>
      <c r="P402" s="35"/>
      <c r="Q402" s="35"/>
      <c r="R402" s="35"/>
      <c r="S402" s="12"/>
      <c r="T402" s="12"/>
      <c r="U402" s="12"/>
    </row>
    <row r="403" spans="1:21" s="14" customFormat="1" x14ac:dyDescent="0.3">
      <c r="A403" s="11"/>
      <c r="B403" s="11" t="s">
        <v>4562</v>
      </c>
      <c r="C403" s="11" t="s">
        <v>4028</v>
      </c>
      <c r="D403" s="11" t="s">
        <v>556</v>
      </c>
      <c r="E403" s="3">
        <v>15</v>
      </c>
      <c r="F403" s="35"/>
      <c r="G403" s="35"/>
      <c r="H403" s="35"/>
      <c r="I403" s="35"/>
      <c r="J403" s="35"/>
      <c r="K403" s="35"/>
      <c r="L403" s="35"/>
      <c r="M403" s="35"/>
      <c r="N403" s="35"/>
      <c r="O403" s="4"/>
      <c r="P403" s="35"/>
      <c r="Q403" s="35"/>
      <c r="R403" s="35"/>
      <c r="S403" s="12"/>
      <c r="T403" s="12"/>
      <c r="U403" s="12"/>
    </row>
    <row r="404" spans="1:21" s="14" customFormat="1" x14ac:dyDescent="0.3">
      <c r="A404" s="11"/>
      <c r="B404" s="11" t="s">
        <v>4563</v>
      </c>
      <c r="C404" s="11" t="s">
        <v>4038</v>
      </c>
      <c r="D404" s="11" t="s">
        <v>556</v>
      </c>
      <c r="E404" s="3">
        <v>8</v>
      </c>
      <c r="F404" s="35"/>
      <c r="G404" s="35"/>
      <c r="H404" s="35"/>
      <c r="I404" s="35"/>
      <c r="J404" s="35"/>
      <c r="K404" s="35"/>
      <c r="L404" s="35"/>
      <c r="M404" s="35"/>
      <c r="N404" s="35"/>
      <c r="O404" s="4"/>
      <c r="P404" s="35"/>
      <c r="Q404" s="35"/>
      <c r="R404" s="35"/>
      <c r="S404" s="12"/>
      <c r="T404" s="12"/>
      <c r="U404" s="12"/>
    </row>
    <row r="405" spans="1:21" s="14" customFormat="1" x14ac:dyDescent="0.3">
      <c r="A405" s="11"/>
      <c r="B405" s="11" t="s">
        <v>4564</v>
      </c>
      <c r="C405" s="11" t="s">
        <v>4062</v>
      </c>
      <c r="D405" s="11" t="s">
        <v>556</v>
      </c>
      <c r="E405" s="3">
        <v>99</v>
      </c>
      <c r="F405" s="35"/>
      <c r="G405" s="35"/>
      <c r="H405" s="35"/>
      <c r="I405" s="35"/>
      <c r="J405" s="35"/>
      <c r="K405" s="35"/>
      <c r="L405" s="35"/>
      <c r="M405" s="35"/>
      <c r="N405" s="35"/>
      <c r="O405" s="4"/>
      <c r="P405" s="35"/>
      <c r="Q405" s="35"/>
      <c r="R405" s="35"/>
      <c r="S405" s="12"/>
      <c r="T405" s="12"/>
      <c r="U405" s="12"/>
    </row>
    <row r="406" spans="1:21" s="14" customFormat="1" x14ac:dyDescent="0.3">
      <c r="A406" s="11"/>
      <c r="B406" s="11" t="s">
        <v>4565</v>
      </c>
      <c r="C406" s="11" t="s">
        <v>4072</v>
      </c>
      <c r="D406" s="11" t="s">
        <v>556</v>
      </c>
      <c r="E406" s="3">
        <v>2</v>
      </c>
      <c r="F406" s="35"/>
      <c r="G406" s="35"/>
      <c r="H406" s="35"/>
      <c r="I406" s="35"/>
      <c r="J406" s="35"/>
      <c r="K406" s="35"/>
      <c r="L406" s="35"/>
      <c r="M406" s="35"/>
      <c r="N406" s="35"/>
      <c r="O406" s="4"/>
      <c r="P406" s="35"/>
      <c r="Q406" s="35"/>
      <c r="R406" s="35"/>
      <c r="S406" s="12"/>
      <c r="T406" s="12"/>
      <c r="U406" s="12"/>
    </row>
    <row r="407" spans="1:21" s="14" customFormat="1" x14ac:dyDescent="0.3">
      <c r="A407" s="11"/>
      <c r="B407" s="11" t="s">
        <v>4566</v>
      </c>
      <c r="C407" s="11" t="s">
        <v>4082</v>
      </c>
      <c r="D407" s="11" t="s">
        <v>556</v>
      </c>
      <c r="E407" s="3">
        <v>0</v>
      </c>
      <c r="F407" s="35"/>
      <c r="G407" s="35"/>
      <c r="H407" s="35"/>
      <c r="I407" s="35"/>
      <c r="J407" s="35"/>
      <c r="K407" s="35"/>
      <c r="L407" s="35"/>
      <c r="M407" s="35"/>
      <c r="N407" s="35"/>
      <c r="O407" s="4"/>
      <c r="P407" s="35"/>
      <c r="Q407" s="35"/>
      <c r="R407" s="35"/>
      <c r="S407" s="12"/>
      <c r="T407" s="12"/>
      <c r="U407" s="12"/>
    </row>
    <row r="408" spans="1:21" s="14" customFormat="1" x14ac:dyDescent="0.3">
      <c r="A408" s="11"/>
      <c r="B408" s="11" t="s">
        <v>4567</v>
      </c>
      <c r="C408" s="11" t="s">
        <v>4092</v>
      </c>
      <c r="D408" s="11" t="s">
        <v>556</v>
      </c>
      <c r="E408" s="3">
        <v>0</v>
      </c>
      <c r="F408" s="35"/>
      <c r="G408" s="35"/>
      <c r="H408" s="35"/>
      <c r="I408" s="35"/>
      <c r="J408" s="35"/>
      <c r="K408" s="35"/>
      <c r="L408" s="35"/>
      <c r="M408" s="35"/>
      <c r="N408" s="35"/>
      <c r="O408" s="4"/>
      <c r="P408" s="35"/>
      <c r="Q408" s="35"/>
      <c r="R408" s="35"/>
      <c r="S408" s="12"/>
      <c r="T408" s="12"/>
      <c r="U408" s="12"/>
    </row>
    <row r="409" spans="1:21" s="14" customFormat="1" x14ac:dyDescent="0.3">
      <c r="A409" s="11"/>
      <c r="B409" s="11" t="s">
        <v>4568</v>
      </c>
      <c r="C409" s="11" t="s">
        <v>4099</v>
      </c>
      <c r="D409" s="11" t="s">
        <v>556</v>
      </c>
      <c r="E409" s="3">
        <v>0</v>
      </c>
      <c r="F409" s="35"/>
      <c r="G409" s="35"/>
      <c r="H409" s="35"/>
      <c r="I409" s="35"/>
      <c r="J409" s="35"/>
      <c r="K409" s="35"/>
      <c r="L409" s="35"/>
      <c r="M409" s="35"/>
      <c r="N409" s="35"/>
      <c r="O409" s="4"/>
      <c r="P409" s="35"/>
      <c r="Q409" s="35"/>
      <c r="R409" s="35"/>
      <c r="S409" s="12"/>
      <c r="T409" s="12"/>
      <c r="U409" s="12"/>
    </row>
    <row r="410" spans="1:21" s="14" customFormat="1" x14ac:dyDescent="0.3">
      <c r="A410" s="11"/>
      <c r="B410" s="11" t="s">
        <v>4569</v>
      </c>
      <c r="C410" s="11" t="s">
        <v>4105</v>
      </c>
      <c r="D410" s="11" t="s">
        <v>556</v>
      </c>
      <c r="E410" s="3">
        <v>12</v>
      </c>
      <c r="F410" s="35"/>
      <c r="G410" s="35"/>
      <c r="H410" s="35"/>
      <c r="I410" s="35"/>
      <c r="J410" s="35"/>
      <c r="K410" s="35"/>
      <c r="L410" s="35"/>
      <c r="M410" s="35"/>
      <c r="N410" s="35"/>
      <c r="O410" s="4"/>
      <c r="P410" s="35"/>
      <c r="Q410" s="35"/>
      <c r="R410" s="35"/>
      <c r="S410" s="12"/>
      <c r="T410" s="12"/>
      <c r="U410" s="12"/>
    </row>
    <row r="411" spans="1:21" s="14" customFormat="1" x14ac:dyDescent="0.3">
      <c r="A411" s="11"/>
      <c r="B411" s="11" t="s">
        <v>4570</v>
      </c>
      <c r="C411" s="11" t="s">
        <v>4140</v>
      </c>
      <c r="D411" s="11" t="s">
        <v>556</v>
      </c>
      <c r="E411" s="3">
        <v>0</v>
      </c>
      <c r="F411" s="35"/>
      <c r="G411" s="35"/>
      <c r="H411" s="35"/>
      <c r="I411" s="35"/>
      <c r="J411" s="35"/>
      <c r="K411" s="35"/>
      <c r="L411" s="35"/>
      <c r="M411" s="35"/>
      <c r="N411" s="35"/>
      <c r="O411" s="4"/>
      <c r="P411" s="35"/>
      <c r="Q411" s="35"/>
      <c r="R411" s="35"/>
      <c r="S411" s="12"/>
      <c r="T411" s="12"/>
      <c r="U411" s="12"/>
    </row>
    <row r="412" spans="1:21" s="14" customFormat="1" x14ac:dyDescent="0.3">
      <c r="A412" s="11"/>
      <c r="B412" s="11" t="s">
        <v>4571</v>
      </c>
      <c r="C412" s="11" t="s">
        <v>4153</v>
      </c>
      <c r="D412" s="11" t="s">
        <v>556</v>
      </c>
      <c r="E412" s="3">
        <v>0</v>
      </c>
      <c r="F412" s="35"/>
      <c r="G412" s="35"/>
      <c r="H412" s="35"/>
      <c r="I412" s="35"/>
      <c r="J412" s="35"/>
      <c r="K412" s="35"/>
      <c r="L412" s="35"/>
      <c r="M412" s="35"/>
      <c r="N412" s="35"/>
      <c r="O412" s="4"/>
      <c r="P412" s="35"/>
      <c r="Q412" s="35"/>
      <c r="R412" s="35"/>
      <c r="S412" s="12"/>
      <c r="T412" s="12"/>
      <c r="U412" s="12"/>
    </row>
    <row r="413" spans="1:21" s="14" customFormat="1" x14ac:dyDescent="0.3">
      <c r="A413" s="11"/>
      <c r="B413" s="11" t="s">
        <v>4572</v>
      </c>
      <c r="C413" s="11" t="s">
        <v>4358</v>
      </c>
      <c r="D413" s="11" t="s">
        <v>556</v>
      </c>
      <c r="E413" s="3">
        <v>921</v>
      </c>
      <c r="F413" s="35"/>
      <c r="G413" s="35"/>
      <c r="H413" s="35"/>
      <c r="I413" s="35"/>
      <c r="J413" s="35"/>
      <c r="K413" s="35"/>
      <c r="L413" s="35"/>
      <c r="M413" s="35"/>
      <c r="N413" s="35"/>
      <c r="O413" s="4"/>
      <c r="P413" s="35"/>
      <c r="Q413" s="35"/>
      <c r="R413" s="35"/>
      <c r="S413" s="12"/>
      <c r="T413" s="12"/>
      <c r="U413" s="12"/>
    </row>
    <row r="414" spans="1:21" s="14" customFormat="1" x14ac:dyDescent="0.3">
      <c r="A414" s="11"/>
      <c r="B414" s="11" t="s">
        <v>4573</v>
      </c>
      <c r="C414" s="11" t="s">
        <v>4367</v>
      </c>
      <c r="D414" s="11" t="s">
        <v>556</v>
      </c>
      <c r="E414" s="3">
        <v>0</v>
      </c>
      <c r="F414" s="35"/>
      <c r="G414" s="35"/>
      <c r="H414" s="35"/>
      <c r="I414" s="35"/>
      <c r="J414" s="35"/>
      <c r="K414" s="35"/>
      <c r="L414" s="35"/>
      <c r="M414" s="35"/>
      <c r="N414" s="35"/>
      <c r="O414" s="4"/>
      <c r="P414" s="35"/>
      <c r="Q414" s="35"/>
      <c r="R414" s="35"/>
      <c r="S414" s="12"/>
      <c r="T414" s="12"/>
      <c r="U414" s="12"/>
    </row>
    <row r="415" spans="1:21" s="14" customFormat="1" x14ac:dyDescent="0.3">
      <c r="A415" s="11"/>
      <c r="B415" s="11" t="s">
        <v>4574</v>
      </c>
      <c r="C415" s="11" t="s">
        <v>4374</v>
      </c>
      <c r="D415" s="11" t="s">
        <v>556</v>
      </c>
      <c r="E415" s="3">
        <v>3851</v>
      </c>
      <c r="F415" s="35"/>
      <c r="G415" s="35"/>
      <c r="H415" s="35"/>
      <c r="I415" s="35"/>
      <c r="J415" s="35"/>
      <c r="K415" s="35"/>
      <c r="L415" s="35"/>
      <c r="M415" s="35"/>
      <c r="N415" s="35"/>
      <c r="O415" s="4"/>
      <c r="P415" s="35"/>
      <c r="Q415" s="35"/>
      <c r="R415" s="35"/>
      <c r="S415" s="12"/>
      <c r="T415" s="12"/>
      <c r="U415" s="12"/>
    </row>
    <row r="416" spans="1:21" s="14" customFormat="1" x14ac:dyDescent="0.3">
      <c r="A416" s="11"/>
      <c r="B416" s="11" t="s">
        <v>5002</v>
      </c>
      <c r="C416" s="11" t="s">
        <v>4970</v>
      </c>
      <c r="D416" s="11" t="s">
        <v>556</v>
      </c>
      <c r="E416" s="3">
        <v>0</v>
      </c>
      <c r="F416" s="35"/>
      <c r="G416" s="35"/>
      <c r="H416" s="35"/>
      <c r="I416" s="35"/>
      <c r="J416" s="35"/>
      <c r="K416" s="35"/>
      <c r="L416" s="35"/>
      <c r="M416" s="35"/>
      <c r="N416" s="35"/>
      <c r="O416" s="4"/>
      <c r="P416" s="35"/>
      <c r="Q416" s="35"/>
      <c r="R416" s="35"/>
      <c r="S416" s="12"/>
      <c r="T416" s="12"/>
      <c r="U416" s="12"/>
    </row>
    <row r="417" spans="1:21" s="14" customFormat="1" ht="15.6" x14ac:dyDescent="0.3">
      <c r="A417" s="9"/>
      <c r="B417" s="9" t="s">
        <v>556</v>
      </c>
      <c r="C417" s="9" t="s">
        <v>4575</v>
      </c>
      <c r="D417" s="10" t="s">
        <v>556</v>
      </c>
      <c r="E417" s="10"/>
      <c r="F417" s="10"/>
      <c r="G417" s="10"/>
      <c r="H417" s="10"/>
      <c r="I417" s="10"/>
      <c r="J417" s="10"/>
      <c r="K417" s="10"/>
      <c r="L417" s="10"/>
      <c r="M417" s="10"/>
      <c r="N417" s="10"/>
      <c r="O417" s="10"/>
      <c r="P417" s="10"/>
      <c r="Q417" s="10"/>
      <c r="R417" s="10"/>
      <c r="S417" s="10"/>
      <c r="T417" s="10"/>
      <c r="U417" s="10"/>
    </row>
    <row r="418" spans="1:21" s="14" customFormat="1" x14ac:dyDescent="0.3">
      <c r="A418" s="11"/>
      <c r="B418" s="11" t="s">
        <v>4402</v>
      </c>
      <c r="C418" s="11" t="s">
        <v>4403</v>
      </c>
      <c r="D418" s="11" t="s">
        <v>556</v>
      </c>
      <c r="E418" s="35"/>
      <c r="F418" s="35"/>
      <c r="G418" s="35"/>
      <c r="H418" s="35"/>
      <c r="I418" s="35"/>
      <c r="J418" s="35"/>
      <c r="K418" s="35"/>
      <c r="L418" s="35"/>
      <c r="M418" s="35"/>
      <c r="N418" s="35"/>
      <c r="O418" s="4"/>
      <c r="P418" s="35"/>
      <c r="Q418" s="35"/>
      <c r="R418" s="35"/>
      <c r="S418" s="12"/>
      <c r="T418" s="12"/>
      <c r="U418" s="12"/>
    </row>
    <row r="419" spans="1:21" s="14" customFormat="1" x14ac:dyDescent="0.3">
      <c r="A419" s="11"/>
      <c r="B419" s="11" t="s">
        <v>4406</v>
      </c>
      <c r="C419" s="11" t="s">
        <v>4407</v>
      </c>
      <c r="D419" s="11" t="s">
        <v>556</v>
      </c>
      <c r="E419" s="35"/>
      <c r="F419" s="35"/>
      <c r="G419" s="35"/>
      <c r="H419" s="35"/>
      <c r="I419" s="35"/>
      <c r="J419" s="35"/>
      <c r="K419" s="35"/>
      <c r="L419" s="35"/>
      <c r="M419" s="35"/>
      <c r="N419" s="35"/>
      <c r="O419" s="4"/>
      <c r="P419" s="35"/>
      <c r="Q419" s="35"/>
      <c r="R419" s="35"/>
      <c r="S419" s="12"/>
      <c r="T419" s="12"/>
      <c r="U419" s="12"/>
    </row>
    <row r="420" spans="1:21" s="14" customFormat="1" x14ac:dyDescent="0.3">
      <c r="A420" s="11"/>
      <c r="B420" s="11" t="s">
        <v>4408</v>
      </c>
      <c r="C420" s="11" t="s">
        <v>4409</v>
      </c>
      <c r="D420" s="11" t="s">
        <v>556</v>
      </c>
      <c r="E420" s="35"/>
      <c r="F420" s="35"/>
      <c r="G420" s="35"/>
      <c r="H420" s="35"/>
      <c r="I420" s="35"/>
      <c r="J420" s="35"/>
      <c r="K420" s="35"/>
      <c r="L420" s="35"/>
      <c r="M420" s="35"/>
      <c r="N420" s="35"/>
      <c r="O420" s="4"/>
      <c r="P420" s="35"/>
      <c r="Q420" s="35"/>
      <c r="R420" s="35"/>
      <c r="S420" s="12"/>
      <c r="T420" s="12"/>
      <c r="U420" s="12"/>
    </row>
    <row r="421" spans="1:21" s="14" customFormat="1" x14ac:dyDescent="0.3">
      <c r="A421" s="11"/>
      <c r="B421" s="11" t="s">
        <v>4410</v>
      </c>
      <c r="C421" s="11" t="s">
        <v>4411</v>
      </c>
      <c r="D421" s="11" t="s">
        <v>556</v>
      </c>
      <c r="E421" s="35"/>
      <c r="F421" s="35"/>
      <c r="G421" s="35"/>
      <c r="H421" s="35"/>
      <c r="I421" s="35"/>
      <c r="J421" s="35"/>
      <c r="K421" s="35"/>
      <c r="L421" s="35"/>
      <c r="M421" s="35"/>
      <c r="N421" s="35"/>
      <c r="O421" s="4"/>
      <c r="P421" s="35"/>
      <c r="Q421" s="35"/>
      <c r="R421" s="35"/>
      <c r="S421" s="12"/>
      <c r="T421" s="12"/>
      <c r="U421" s="12"/>
    </row>
    <row r="422" spans="1:21" s="14" customFormat="1" ht="28.8" x14ac:dyDescent="0.3">
      <c r="A422" s="11"/>
      <c r="B422" s="11" t="s">
        <v>4412</v>
      </c>
      <c r="C422" s="11" t="s">
        <v>4413</v>
      </c>
      <c r="D422" s="11" t="s">
        <v>556</v>
      </c>
      <c r="E422" s="35"/>
      <c r="F422" s="35"/>
      <c r="G422" s="35"/>
      <c r="H422" s="35"/>
      <c r="I422" s="35"/>
      <c r="J422" s="35"/>
      <c r="K422" s="35"/>
      <c r="L422" s="35"/>
      <c r="M422" s="35"/>
      <c r="N422" s="35"/>
      <c r="O422" s="4"/>
      <c r="P422" s="35"/>
      <c r="Q422" s="35"/>
      <c r="R422" s="35"/>
      <c r="S422" s="12"/>
      <c r="T422" s="12"/>
      <c r="U422" s="12"/>
    </row>
    <row r="423" spans="1:21" s="14" customFormat="1" ht="28.8" x14ac:dyDescent="0.3">
      <c r="A423" s="11"/>
      <c r="B423" s="11" t="s">
        <v>4414</v>
      </c>
      <c r="C423" s="11" t="s">
        <v>4415</v>
      </c>
      <c r="D423" s="11" t="s">
        <v>556</v>
      </c>
      <c r="E423" s="35"/>
      <c r="F423" s="35"/>
      <c r="G423" s="35"/>
      <c r="H423" s="35"/>
      <c r="I423" s="35"/>
      <c r="J423" s="35"/>
      <c r="K423" s="35"/>
      <c r="L423" s="35"/>
      <c r="M423" s="35"/>
      <c r="N423" s="35"/>
      <c r="O423" s="4"/>
      <c r="P423" s="35"/>
      <c r="Q423" s="35"/>
      <c r="R423" s="35"/>
      <c r="S423" s="12"/>
      <c r="T423" s="12"/>
      <c r="U423" s="12"/>
    </row>
    <row r="424" spans="1:21" s="14" customFormat="1" ht="28.8" x14ac:dyDescent="0.3">
      <c r="A424" s="11"/>
      <c r="B424" s="11" t="s">
        <v>4416</v>
      </c>
      <c r="C424" s="11" t="s">
        <v>4417</v>
      </c>
      <c r="D424" s="11" t="s">
        <v>556</v>
      </c>
      <c r="E424" s="35"/>
      <c r="F424" s="35"/>
      <c r="G424" s="35"/>
      <c r="H424" s="35"/>
      <c r="I424" s="35"/>
      <c r="J424" s="35"/>
      <c r="K424" s="35"/>
      <c r="L424" s="35"/>
      <c r="M424" s="35"/>
      <c r="N424" s="35"/>
      <c r="O424" s="4"/>
      <c r="P424" s="35"/>
      <c r="Q424" s="35"/>
      <c r="R424" s="35"/>
      <c r="S424" s="12"/>
      <c r="T424" s="12"/>
      <c r="U424" s="12"/>
    </row>
    <row r="425" spans="1:21" s="14" customFormat="1" ht="28.8" x14ac:dyDescent="0.3">
      <c r="A425" s="11"/>
      <c r="B425" s="11" t="s">
        <v>4418</v>
      </c>
      <c r="C425" s="11" t="s">
        <v>4419</v>
      </c>
      <c r="D425" s="11" t="s">
        <v>556</v>
      </c>
      <c r="E425" s="35"/>
      <c r="F425" s="35"/>
      <c r="G425" s="35"/>
      <c r="H425" s="35"/>
      <c r="I425" s="35"/>
      <c r="J425" s="35"/>
      <c r="K425" s="35"/>
      <c r="L425" s="35"/>
      <c r="M425" s="35"/>
      <c r="N425" s="35"/>
      <c r="O425" s="4"/>
      <c r="P425" s="35"/>
      <c r="Q425" s="35"/>
      <c r="R425" s="35"/>
      <c r="S425" s="12"/>
      <c r="T425" s="12"/>
      <c r="U425" s="12"/>
    </row>
    <row r="426" spans="1:21" s="14" customFormat="1" x14ac:dyDescent="0.3">
      <c r="A426" s="11"/>
      <c r="B426" s="11" t="s">
        <v>4420</v>
      </c>
      <c r="C426" s="11" t="s">
        <v>4421</v>
      </c>
      <c r="D426" s="11" t="s">
        <v>556</v>
      </c>
      <c r="E426" s="35"/>
      <c r="F426" s="35"/>
      <c r="G426" s="35"/>
      <c r="H426" s="35"/>
      <c r="I426" s="35"/>
      <c r="J426" s="35"/>
      <c r="K426" s="35"/>
      <c r="L426" s="35"/>
      <c r="M426" s="35"/>
      <c r="N426" s="35"/>
      <c r="O426" s="4"/>
      <c r="P426" s="35"/>
      <c r="Q426" s="35"/>
      <c r="R426" s="35"/>
      <c r="S426" s="12"/>
      <c r="T426" s="12"/>
      <c r="U426" s="12"/>
    </row>
    <row r="427" spans="1:21" s="14" customFormat="1" x14ac:dyDescent="0.3">
      <c r="A427" s="11"/>
      <c r="B427" s="11" t="s">
        <v>4422</v>
      </c>
      <c r="C427" s="11" t="s">
        <v>4423</v>
      </c>
      <c r="D427" s="11" t="s">
        <v>556</v>
      </c>
      <c r="E427" s="35"/>
      <c r="F427" s="35"/>
      <c r="G427" s="35"/>
      <c r="H427" s="35"/>
      <c r="I427" s="35"/>
      <c r="J427" s="35"/>
      <c r="K427" s="35"/>
      <c r="L427" s="35"/>
      <c r="M427" s="35"/>
      <c r="N427" s="35"/>
      <c r="O427" s="4"/>
      <c r="P427" s="35"/>
      <c r="Q427" s="35"/>
      <c r="R427" s="35"/>
      <c r="S427" s="12"/>
      <c r="T427" s="12"/>
      <c r="U427" s="12"/>
    </row>
    <row r="428" spans="1:21" s="14" customFormat="1" x14ac:dyDescent="0.3">
      <c r="A428" s="11"/>
      <c r="B428" s="11" t="s">
        <v>4424</v>
      </c>
      <c r="C428" s="11" t="s">
        <v>4425</v>
      </c>
      <c r="D428" s="11" t="s">
        <v>556</v>
      </c>
      <c r="E428" s="35"/>
      <c r="F428" s="35"/>
      <c r="G428" s="35"/>
      <c r="H428" s="35"/>
      <c r="I428" s="35"/>
      <c r="J428" s="35"/>
      <c r="K428" s="35"/>
      <c r="L428" s="35"/>
      <c r="M428" s="35"/>
      <c r="N428" s="35"/>
      <c r="O428" s="4"/>
      <c r="P428" s="35"/>
      <c r="Q428" s="35"/>
      <c r="R428" s="35"/>
      <c r="S428" s="12"/>
      <c r="T428" s="12"/>
      <c r="U428" s="12"/>
    </row>
    <row r="429" spans="1:21" s="14" customFormat="1" x14ac:dyDescent="0.3">
      <c r="A429" s="11"/>
      <c r="B429" s="11" t="s">
        <v>4426</v>
      </c>
      <c r="C429" s="11" t="s">
        <v>4427</v>
      </c>
      <c r="D429" s="11" t="s">
        <v>556</v>
      </c>
      <c r="E429" s="35"/>
      <c r="F429" s="35"/>
      <c r="G429" s="35"/>
      <c r="H429" s="35"/>
      <c r="I429" s="35"/>
      <c r="J429" s="35"/>
      <c r="K429" s="35"/>
      <c r="L429" s="35"/>
      <c r="M429" s="35"/>
      <c r="N429" s="35"/>
      <c r="O429" s="4"/>
      <c r="P429" s="35"/>
      <c r="Q429" s="35"/>
      <c r="R429" s="35"/>
      <c r="S429" s="12"/>
      <c r="T429" s="12"/>
      <c r="U429" s="12"/>
    </row>
    <row r="430" spans="1:21" s="14" customFormat="1" x14ac:dyDescent="0.3">
      <c r="A430" s="11"/>
      <c r="B430" s="11" t="s">
        <v>4428</v>
      </c>
      <c r="C430" s="11" t="s">
        <v>4429</v>
      </c>
      <c r="D430" s="11" t="s">
        <v>556</v>
      </c>
      <c r="E430" s="35"/>
      <c r="F430" s="35"/>
      <c r="G430" s="35"/>
      <c r="H430" s="35"/>
      <c r="I430" s="35"/>
      <c r="J430" s="35"/>
      <c r="K430" s="35"/>
      <c r="L430" s="35"/>
      <c r="M430" s="35"/>
      <c r="N430" s="35"/>
      <c r="O430" s="4"/>
      <c r="P430" s="35"/>
      <c r="Q430" s="35"/>
      <c r="R430" s="35"/>
      <c r="S430" s="12"/>
      <c r="T430" s="12"/>
      <c r="U430" s="12"/>
    </row>
    <row r="431" spans="1:21" s="14" customFormat="1" x14ac:dyDescent="0.3">
      <c r="A431" s="11"/>
      <c r="B431" s="11" t="s">
        <v>4430</v>
      </c>
      <c r="C431" s="11" t="s">
        <v>4431</v>
      </c>
      <c r="D431" s="11" t="s">
        <v>556</v>
      </c>
      <c r="E431" s="35"/>
      <c r="F431" s="35"/>
      <c r="G431" s="35"/>
      <c r="H431" s="35"/>
      <c r="I431" s="35"/>
      <c r="J431" s="35"/>
      <c r="K431" s="35"/>
      <c r="L431" s="35"/>
      <c r="M431" s="35"/>
      <c r="N431" s="35"/>
      <c r="O431" s="4"/>
      <c r="P431" s="35"/>
      <c r="Q431" s="35"/>
      <c r="R431" s="35"/>
      <c r="S431" s="12"/>
      <c r="T431" s="12"/>
      <c r="U431" s="12"/>
    </row>
    <row r="432" spans="1:21" s="14" customFormat="1" x14ac:dyDescent="0.3">
      <c r="A432" s="11"/>
      <c r="B432" s="11" t="s">
        <v>4432</v>
      </c>
      <c r="C432" s="11" t="s">
        <v>4433</v>
      </c>
      <c r="D432" s="11" t="s">
        <v>556</v>
      </c>
      <c r="E432" s="35"/>
      <c r="F432" s="35"/>
      <c r="G432" s="35"/>
      <c r="H432" s="35"/>
      <c r="I432" s="35"/>
      <c r="J432" s="35"/>
      <c r="K432" s="35"/>
      <c r="L432" s="35"/>
      <c r="M432" s="35"/>
      <c r="N432" s="35"/>
      <c r="O432" s="4"/>
      <c r="P432" s="35"/>
      <c r="Q432" s="35"/>
      <c r="R432" s="35"/>
      <c r="S432" s="12"/>
      <c r="T432" s="12"/>
      <c r="U432" s="12"/>
    </row>
    <row r="433" spans="1:21" s="14" customFormat="1" x14ac:dyDescent="0.3">
      <c r="A433" s="11"/>
      <c r="B433" s="11" t="s">
        <v>4576</v>
      </c>
      <c r="C433" s="11" t="s">
        <v>4435</v>
      </c>
      <c r="D433" s="11" t="s">
        <v>556</v>
      </c>
      <c r="E433" s="35"/>
      <c r="F433" s="35"/>
      <c r="G433" s="35"/>
      <c r="H433" s="35"/>
      <c r="I433" s="35"/>
      <c r="J433" s="35"/>
      <c r="K433" s="35"/>
      <c r="L433" s="35"/>
      <c r="M433" s="35"/>
      <c r="N433" s="35"/>
      <c r="O433" s="4"/>
      <c r="P433" s="35"/>
      <c r="Q433" s="35"/>
      <c r="R433" s="35"/>
      <c r="S433" s="12"/>
      <c r="T433" s="12"/>
      <c r="U433" s="12"/>
    </row>
    <row r="434" spans="1:21" s="51" customFormat="1" ht="28.8" x14ac:dyDescent="0.3">
      <c r="A434" s="11"/>
      <c r="B434" s="11" t="s">
        <v>4436</v>
      </c>
      <c r="C434" s="11" t="s">
        <v>4437</v>
      </c>
      <c r="D434" s="11" t="s">
        <v>556</v>
      </c>
      <c r="E434" s="35"/>
      <c r="F434" s="35"/>
      <c r="G434" s="35"/>
      <c r="H434" s="35"/>
      <c r="I434" s="35"/>
      <c r="J434" s="35"/>
      <c r="K434" s="35"/>
      <c r="L434" s="35"/>
      <c r="M434" s="35"/>
      <c r="N434" s="35"/>
      <c r="O434" s="4"/>
      <c r="P434" s="35"/>
      <c r="Q434" s="35"/>
      <c r="R434" s="35"/>
      <c r="S434" s="12"/>
      <c r="T434" s="12"/>
      <c r="U434" s="12"/>
    </row>
    <row r="435" spans="1:21" s="51" customFormat="1" ht="28.8" x14ac:dyDescent="0.3">
      <c r="A435" s="11"/>
      <c r="B435" s="11" t="s">
        <v>4438</v>
      </c>
      <c r="C435" s="11" t="s">
        <v>4439</v>
      </c>
      <c r="D435" s="11" t="s">
        <v>556</v>
      </c>
      <c r="E435" s="35"/>
      <c r="F435" s="35"/>
      <c r="G435" s="35"/>
      <c r="H435" s="35"/>
      <c r="I435" s="35"/>
      <c r="J435" s="35"/>
      <c r="K435" s="35"/>
      <c r="L435" s="35"/>
      <c r="M435" s="35"/>
      <c r="N435" s="35"/>
      <c r="O435" s="4"/>
      <c r="P435" s="35"/>
      <c r="Q435" s="35"/>
      <c r="R435" s="35"/>
      <c r="S435" s="12"/>
      <c r="T435" s="12"/>
      <c r="U435" s="12"/>
    </row>
    <row r="436" spans="1:21" s="51" customFormat="1" x14ac:dyDescent="0.3">
      <c r="A436" s="11"/>
      <c r="B436" s="11" t="s">
        <v>4440</v>
      </c>
      <c r="C436" s="11" t="s">
        <v>4441</v>
      </c>
      <c r="D436" s="11" t="s">
        <v>556</v>
      </c>
      <c r="E436" s="35"/>
      <c r="F436" s="35"/>
      <c r="G436" s="35"/>
      <c r="H436" s="35"/>
      <c r="I436" s="35"/>
      <c r="J436" s="35"/>
      <c r="K436" s="35"/>
      <c r="L436" s="35"/>
      <c r="M436" s="35"/>
      <c r="N436" s="35"/>
      <c r="O436" s="4"/>
      <c r="P436" s="35"/>
      <c r="Q436" s="35"/>
      <c r="R436" s="35"/>
      <c r="S436" s="12"/>
      <c r="T436" s="12"/>
      <c r="U436" s="12"/>
    </row>
    <row r="437" spans="1:21" s="51" customFormat="1" ht="28.8" x14ac:dyDescent="0.3">
      <c r="A437" s="11"/>
      <c r="B437" s="11" t="s">
        <v>4442</v>
      </c>
      <c r="C437" s="11" t="s">
        <v>4443</v>
      </c>
      <c r="D437" s="11" t="s">
        <v>556</v>
      </c>
      <c r="E437" s="35"/>
      <c r="F437" s="35"/>
      <c r="G437" s="35"/>
      <c r="H437" s="35"/>
      <c r="I437" s="35"/>
      <c r="J437" s="35"/>
      <c r="K437" s="35"/>
      <c r="L437" s="35"/>
      <c r="M437" s="35"/>
      <c r="N437" s="35"/>
      <c r="O437" s="4"/>
      <c r="P437" s="35"/>
      <c r="Q437" s="35"/>
      <c r="R437" s="35"/>
      <c r="S437" s="12"/>
      <c r="T437" s="12"/>
      <c r="U437" s="12"/>
    </row>
    <row r="438" spans="1:21" s="51" customFormat="1" ht="28.8" x14ac:dyDescent="0.3">
      <c r="A438" s="11"/>
      <c r="B438" s="11" t="s">
        <v>4446</v>
      </c>
      <c r="C438" s="11" t="s">
        <v>4447</v>
      </c>
      <c r="D438" s="11" t="s">
        <v>556</v>
      </c>
      <c r="E438" s="35"/>
      <c r="F438" s="35"/>
      <c r="G438" s="35"/>
      <c r="H438" s="35"/>
      <c r="I438" s="35"/>
      <c r="J438" s="35"/>
      <c r="K438" s="35"/>
      <c r="L438" s="35"/>
      <c r="M438" s="35"/>
      <c r="N438" s="35"/>
      <c r="O438" s="4"/>
      <c r="P438" s="35"/>
      <c r="Q438" s="35"/>
      <c r="R438" s="35"/>
      <c r="S438" s="12"/>
      <c r="T438" s="12"/>
      <c r="U438" s="12"/>
    </row>
    <row r="439" spans="1:21" s="51" customFormat="1" ht="28.8" x14ac:dyDescent="0.3">
      <c r="A439" s="11"/>
      <c r="B439" s="11" t="s">
        <v>4448</v>
      </c>
      <c r="C439" s="11" t="s">
        <v>4449</v>
      </c>
      <c r="D439" s="11" t="s">
        <v>556</v>
      </c>
      <c r="E439" s="35"/>
      <c r="F439" s="35"/>
      <c r="G439" s="35"/>
      <c r="H439" s="35"/>
      <c r="I439" s="35"/>
      <c r="J439" s="35"/>
      <c r="K439" s="35"/>
      <c r="L439" s="35"/>
      <c r="M439" s="35"/>
      <c r="N439" s="35"/>
      <c r="O439" s="4"/>
      <c r="P439" s="35"/>
      <c r="Q439" s="35"/>
      <c r="R439" s="35"/>
      <c r="S439" s="12"/>
      <c r="T439" s="12"/>
      <c r="U439" s="12"/>
    </row>
    <row r="440" spans="1:21" x14ac:dyDescent="0.3">
      <c r="A440" s="11"/>
      <c r="B440" s="11" t="s">
        <v>4450</v>
      </c>
      <c r="C440" s="11" t="s">
        <v>4451</v>
      </c>
      <c r="D440" s="11" t="s">
        <v>556</v>
      </c>
      <c r="E440" s="35"/>
      <c r="F440" s="35"/>
      <c r="G440" s="35"/>
      <c r="H440" s="35"/>
      <c r="I440" s="35"/>
      <c r="J440" s="35"/>
      <c r="K440" s="35"/>
      <c r="L440" s="35"/>
      <c r="M440" s="35"/>
      <c r="N440" s="35"/>
      <c r="O440" s="4"/>
      <c r="P440" s="35"/>
      <c r="Q440" s="35"/>
      <c r="R440" s="35"/>
      <c r="S440" s="12"/>
      <c r="T440" s="12"/>
      <c r="U440" s="12"/>
    </row>
    <row r="441" spans="1:21" ht="28.8" x14ac:dyDescent="0.3">
      <c r="A441" s="11"/>
      <c r="B441" s="11" t="s">
        <v>4452</v>
      </c>
      <c r="C441" s="11" t="s">
        <v>4453</v>
      </c>
      <c r="D441" s="11" t="s">
        <v>556</v>
      </c>
      <c r="E441" s="35"/>
      <c r="F441" s="35"/>
      <c r="G441" s="35"/>
      <c r="H441" s="35"/>
      <c r="I441" s="35"/>
      <c r="J441" s="35"/>
      <c r="K441" s="35"/>
      <c r="L441" s="35"/>
      <c r="M441" s="35"/>
      <c r="N441" s="35"/>
      <c r="O441" s="4"/>
      <c r="P441" s="35"/>
      <c r="Q441" s="35"/>
      <c r="R441" s="35"/>
      <c r="S441" s="12"/>
      <c r="T441" s="12"/>
      <c r="U441" s="12"/>
    </row>
    <row r="443" spans="1:21" x14ac:dyDescent="0.3">
      <c r="B443" s="44" t="s">
        <v>4577</v>
      </c>
      <c r="C443" s="42"/>
      <c r="D443" s="43"/>
      <c r="E443" s="17"/>
      <c r="F443" s="7"/>
      <c r="G443" s="7"/>
      <c r="H443" s="15" t="s">
        <v>4578</v>
      </c>
      <c r="I443" s="16" t="s">
        <v>5011</v>
      </c>
      <c r="J443"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{96EC69C9-013F-4E3C-99B3-55E62F41BC4C}</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{2DFF98E1-BBFC-4686-A048-75FD38561C60}</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I108" xr:uid="{E114A5E2-DE36-45E1-8F1F-8C4E1CB483F8}"/>
    <dataValidation type="list" allowBlank="1" showInputMessage="1" promptTitle="Note:" prompt="Please use the drop-down list provided." sqref="D27" xr:uid="{8F1011BF-7E51-49CD-8A4B-03B04E4F44DB}">
      <formula1>_xlfn.ANCHORARRAY($AD$46)</formula1>
    </dataValidation>
    <dataValidation type="list" allowBlank="1" showInputMessage="1" promptTitle="Note:" prompt="Please use the drop-down list provided." sqref="D25" xr:uid="{474814FF-5BD2-48EC-9A9C-2BB6848A3015}">
      <formula1>_xlfn.ANCHORARRAY($AC$46)</formula1>
    </dataValidation>
    <dataValidation type="custom" allowBlank="1" showInputMessage="1" promptTitle="Note:" prompt="Please use:_x000a_DD/MM/YYYY format._x000a_e.g. 23/06/2023" sqref="D12" xr:uid="{56424320-F7A3-48E4-A3C2-B934321DFA7A}">
      <formula1>IFERROR(DATE(RIGHT(D12,4),MID(D12,4,2),LEFT(D12,2)),"")</formula1>
    </dataValidation>
    <dataValidation type="list" showInputMessage="1" showErrorMessage="1" promptTitle="Note:" prompt="Please use the drop-down list provided." sqref="D23" xr:uid="{D2EAC86D-B3E9-4A4B-A68B-1A7E68BA1E79}">
      <formula1>$AX$47:$AX$56</formula1>
    </dataValidation>
    <dataValidation type="list" allowBlank="1" showInputMessage="1" promptTitle="Note:" prompt="Please use the drop-down list provided." sqref="D31" xr:uid="{089CAF94-B0A9-45E7-9901-ABC684D4981F}">
      <formula1>$BA$47:$BA$50</formula1>
    </dataValidation>
    <dataValidation type="list" allowBlank="1" showInputMessage="1" showErrorMessage="1" promptTitle="Note:" prompt="Please use the drop-down list provided." sqref="D10" xr:uid="{E04E6310-BCE1-4341-8960-83EA5FB9647B}">
      <formula1>$AZ$47:$AZ$51</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6EC69C9-013F-4E3C-99B3-55E62F41BC4C}">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6F93-7444-46E3-954A-29D8B10F2BF8}">
  <sheetPr codeName="Sheet13">
    <tabColor theme="9" tint="0.59999389629810485"/>
  </sheetPr>
  <dimension ref="A1:BE480"/>
  <sheetViews>
    <sheetView showGridLines="0" zoomScaleNormal="100" workbookViewId="0">
      <selection activeCell="D10" sqref="D10"/>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ol min="23" max="23" width="8.33203125" style="22" customWidth="1"/>
    <col min="24" max="30" width="8.6640625" style="18" hidden="1" customWidth="1"/>
    <col min="31" max="57" width="8.6640625" style="22" hidden="1" customWidth="1"/>
    <col min="58" max="62" width="8.6640625" style="22" customWidth="1"/>
    <col min="63" max="16384" width="8.6640625" style="22"/>
  </cols>
  <sheetData>
    <row r="1" spans="1:21" ht="70.5" customHeight="1" outlineLevel="1" x14ac:dyDescent="0.7">
      <c r="B1" s="23"/>
      <c r="C1" s="24"/>
      <c r="D1" s="24"/>
      <c r="E1" s="24"/>
      <c r="F1" s="24"/>
      <c r="G1" s="24"/>
      <c r="H1" s="24"/>
      <c r="I1" s="24"/>
      <c r="J1" s="24"/>
      <c r="K1" s="24"/>
      <c r="L1" s="24"/>
      <c r="M1" s="24"/>
      <c r="N1" s="24"/>
      <c r="O1" s="24"/>
      <c r="P1" s="24"/>
      <c r="Q1" s="24"/>
      <c r="R1" s="24"/>
      <c r="S1" s="24"/>
      <c r="T1" s="24"/>
      <c r="U1" s="24"/>
    </row>
    <row r="2" spans="1:21"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1" outlineLevel="1" x14ac:dyDescent="0.3">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3">
      <c r="A4" s="24"/>
      <c r="B4" s="24"/>
      <c r="C4" s="26"/>
      <c r="D4" s="24"/>
      <c r="E4" s="24"/>
      <c r="F4" s="18"/>
      <c r="G4" s="18"/>
      <c r="H4" s="18"/>
      <c r="I4" s="18"/>
      <c r="J4" s="18"/>
      <c r="K4" s="18"/>
      <c r="L4" s="18"/>
      <c r="M4" s="18"/>
      <c r="N4" s="18"/>
      <c r="O4" s="18"/>
      <c r="P4" s="18"/>
      <c r="Q4" s="18"/>
      <c r="R4" s="18"/>
      <c r="S4" s="18"/>
      <c r="T4" s="18"/>
      <c r="U4" s="18"/>
    </row>
    <row r="5" spans="1:21" outlineLevel="1" x14ac:dyDescent="0.3">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3">
      <c r="A6" s="24"/>
      <c r="B6" s="24"/>
      <c r="C6" s="24"/>
      <c r="D6" s="24"/>
      <c r="E6" s="24"/>
      <c r="F6" s="18"/>
      <c r="G6" s="18"/>
      <c r="H6" s="18"/>
      <c r="I6" s="18"/>
      <c r="J6" s="18"/>
      <c r="K6" s="18"/>
      <c r="L6" s="18"/>
      <c r="M6" s="18"/>
      <c r="N6" s="18"/>
      <c r="O6" s="18"/>
      <c r="P6" s="18"/>
      <c r="Q6" s="18"/>
      <c r="R6" s="18"/>
      <c r="S6" s="18"/>
      <c r="T6" s="18"/>
      <c r="U6" s="18"/>
    </row>
    <row r="7" spans="1:21" ht="10.95" customHeight="1" outlineLevel="1" x14ac:dyDescent="0.3">
      <c r="A7" s="24"/>
      <c r="B7" s="24"/>
      <c r="C7" s="24"/>
      <c r="D7" s="24"/>
      <c r="E7" s="24"/>
      <c r="F7" s="18"/>
      <c r="G7" s="18"/>
      <c r="H7" s="18"/>
      <c r="I7" s="18"/>
      <c r="J7" s="18"/>
      <c r="K7" s="18"/>
      <c r="L7" s="18"/>
      <c r="M7" s="18"/>
      <c r="N7" s="18"/>
      <c r="O7" s="18"/>
      <c r="P7" s="18"/>
      <c r="Q7" s="18"/>
      <c r="R7" s="18"/>
      <c r="S7" s="18"/>
      <c r="T7" s="18"/>
      <c r="U7" s="18"/>
    </row>
    <row r="8" spans="1:21" outlineLevel="1" x14ac:dyDescent="0.3">
      <c r="A8" s="24"/>
      <c r="B8" s="27"/>
      <c r="C8" s="27" t="s">
        <v>4454</v>
      </c>
      <c r="D8" s="28"/>
      <c r="E8" s="27"/>
      <c r="F8" s="18"/>
      <c r="G8" s="18"/>
      <c r="H8" s="18"/>
      <c r="I8" s="18"/>
      <c r="J8" s="18"/>
      <c r="K8" s="18"/>
      <c r="L8" s="18"/>
      <c r="M8" s="18"/>
      <c r="N8" s="18"/>
      <c r="O8" s="18"/>
      <c r="P8" s="18"/>
      <c r="Q8" s="18"/>
      <c r="R8" s="18"/>
      <c r="S8" s="18"/>
      <c r="T8" s="18"/>
      <c r="U8" s="18"/>
    </row>
    <row r="9" spans="1:21" outlineLevel="1" x14ac:dyDescent="0.3">
      <c r="A9" s="24"/>
      <c r="B9" s="30"/>
      <c r="C9" s="30"/>
      <c r="D9" s="30"/>
      <c r="E9" s="30"/>
      <c r="F9" s="18"/>
      <c r="G9" s="18"/>
      <c r="H9" s="18"/>
      <c r="I9" s="18"/>
      <c r="J9" s="18"/>
      <c r="K9" s="18"/>
      <c r="L9" s="18"/>
      <c r="M9" s="18"/>
      <c r="N9" s="18"/>
      <c r="O9" s="18"/>
      <c r="P9" s="18"/>
      <c r="Q9" s="18"/>
      <c r="R9" s="18"/>
      <c r="S9" s="18"/>
      <c r="T9" s="18"/>
      <c r="U9" s="18"/>
    </row>
    <row r="10" spans="1:21" outlineLevel="1" x14ac:dyDescent="0.3">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3">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3">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3">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3">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3">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3">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3">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3">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3">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3">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3">
      <c r="A21" s="24"/>
      <c r="B21" s="27"/>
      <c r="C21" s="27" t="s">
        <v>4455</v>
      </c>
      <c r="D21" s="27"/>
      <c r="E21" s="27"/>
      <c r="M21" s="18"/>
      <c r="N21" s="18"/>
      <c r="O21" s="18"/>
      <c r="P21" s="18"/>
      <c r="Q21" s="18"/>
      <c r="R21" s="18"/>
      <c r="S21" s="18"/>
      <c r="T21" s="18"/>
      <c r="U21" s="18"/>
    </row>
    <row r="22" spans="1:21" outlineLevel="1" x14ac:dyDescent="0.3">
      <c r="A22" s="24"/>
      <c r="B22" s="30"/>
      <c r="C22" s="30"/>
      <c r="D22" s="30"/>
      <c r="E22" s="30"/>
      <c r="M22" s="18"/>
      <c r="N22" s="18"/>
      <c r="O22" s="18"/>
      <c r="P22" s="18"/>
      <c r="Q22" s="18"/>
      <c r="R22" s="18"/>
      <c r="S22" s="18"/>
      <c r="T22" s="18"/>
      <c r="U22" s="18"/>
    </row>
    <row r="23" spans="1:21" outlineLevel="1" x14ac:dyDescent="0.3">
      <c r="A23" s="24"/>
      <c r="B23" s="30"/>
      <c r="C23" s="30" t="s">
        <v>2</v>
      </c>
      <c r="D23" s="4" t="s">
        <v>4602</v>
      </c>
      <c r="E23" s="30"/>
      <c r="M23" s="18"/>
      <c r="N23" s="18"/>
      <c r="O23" s="18"/>
      <c r="P23" s="18"/>
      <c r="Q23" s="18"/>
      <c r="R23" s="18"/>
      <c r="S23" s="18"/>
      <c r="T23" s="18"/>
      <c r="U23" s="18"/>
    </row>
    <row r="24" spans="1:21" outlineLevel="1" x14ac:dyDescent="0.3">
      <c r="A24" s="24"/>
      <c r="B24" s="30"/>
      <c r="C24" s="30"/>
      <c r="D24" s="30"/>
      <c r="E24" s="30"/>
      <c r="M24" s="18"/>
      <c r="N24" s="18"/>
      <c r="O24" s="18"/>
      <c r="P24" s="18"/>
      <c r="Q24" s="18"/>
      <c r="R24" s="18"/>
      <c r="S24" s="18"/>
      <c r="T24" s="18"/>
      <c r="U24" s="18"/>
    </row>
    <row r="25" spans="1:21" outlineLevel="1" x14ac:dyDescent="0.3">
      <c r="A25" s="24"/>
      <c r="B25" s="30"/>
      <c r="C25" s="30" t="s">
        <v>4456</v>
      </c>
      <c r="D25" s="4" t="s">
        <v>4602</v>
      </c>
      <c r="E25" s="30"/>
      <c r="M25" s="18"/>
      <c r="N25" s="18"/>
      <c r="O25" s="18"/>
      <c r="P25" s="18"/>
      <c r="Q25" s="18"/>
      <c r="R25" s="18"/>
      <c r="S25" s="18"/>
      <c r="T25" s="18"/>
      <c r="U25" s="18"/>
    </row>
    <row r="26" spans="1:21" outlineLevel="1" x14ac:dyDescent="0.3">
      <c r="A26" s="24"/>
      <c r="B26" s="30"/>
      <c r="C26" s="30"/>
      <c r="D26" s="30"/>
      <c r="E26" s="30"/>
      <c r="M26" s="18"/>
      <c r="N26" s="18"/>
      <c r="O26" s="18"/>
      <c r="P26" s="18"/>
      <c r="Q26" s="18"/>
      <c r="R26" s="18"/>
      <c r="S26" s="18"/>
      <c r="T26" s="18"/>
      <c r="U26" s="18"/>
    </row>
    <row r="27" spans="1:21" outlineLevel="1" x14ac:dyDescent="0.3">
      <c r="A27" s="24"/>
      <c r="B27" s="30"/>
      <c r="C27" s="30" t="s">
        <v>4457</v>
      </c>
      <c r="D27" s="4" t="s">
        <v>4602</v>
      </c>
      <c r="E27" s="30"/>
      <c r="M27" s="18"/>
      <c r="N27" s="18"/>
      <c r="O27" s="18"/>
      <c r="P27" s="18"/>
      <c r="Q27" s="18"/>
      <c r="R27" s="18"/>
      <c r="S27" s="18"/>
      <c r="T27" s="18"/>
      <c r="U27" s="18"/>
    </row>
    <row r="28" spans="1:21" outlineLevel="1" x14ac:dyDescent="0.3">
      <c r="A28" s="24"/>
      <c r="B28" s="30"/>
      <c r="C28" s="30"/>
      <c r="D28" s="30"/>
      <c r="E28" s="30"/>
      <c r="M28" s="18"/>
      <c r="N28" s="18"/>
      <c r="O28" s="18"/>
      <c r="P28" s="18"/>
      <c r="Q28" s="18"/>
      <c r="R28" s="18"/>
      <c r="S28" s="18"/>
      <c r="T28" s="18"/>
      <c r="U28" s="18"/>
    </row>
    <row r="29" spans="1:21" outlineLevel="1" x14ac:dyDescent="0.3">
      <c r="A29" s="24"/>
      <c r="B29" s="30"/>
      <c r="C29" s="30" t="s">
        <v>4604</v>
      </c>
      <c r="D29" s="5" t="s">
        <v>3758</v>
      </c>
      <c r="E29" s="30"/>
      <c r="M29" s="18"/>
      <c r="N29" s="18"/>
      <c r="O29" s="18"/>
      <c r="P29" s="18"/>
      <c r="Q29" s="18"/>
      <c r="R29" s="18"/>
      <c r="S29" s="18"/>
      <c r="T29" s="18"/>
      <c r="U29" s="18"/>
    </row>
    <row r="30" spans="1:21" outlineLevel="1" x14ac:dyDescent="0.3">
      <c r="A30" s="24"/>
      <c r="B30" s="30"/>
      <c r="C30" s="30"/>
      <c r="D30" s="30"/>
      <c r="E30" s="30"/>
      <c r="M30" s="18"/>
      <c r="N30" s="18"/>
      <c r="O30" s="18"/>
      <c r="P30" s="18"/>
      <c r="Q30" s="18"/>
      <c r="R30" s="18"/>
      <c r="S30" s="18"/>
      <c r="T30" s="18"/>
      <c r="U30" s="18"/>
    </row>
    <row r="31" spans="1:21" outlineLevel="1" x14ac:dyDescent="0.3">
      <c r="A31" s="24"/>
      <c r="B31" s="30"/>
      <c r="C31" s="30" t="s">
        <v>4618</v>
      </c>
      <c r="D31" s="4" t="s">
        <v>4603</v>
      </c>
      <c r="E31" s="30"/>
      <c r="M31" s="18"/>
      <c r="N31" s="18"/>
      <c r="O31" s="18"/>
      <c r="P31" s="18"/>
      <c r="Q31" s="18"/>
      <c r="R31" s="18"/>
      <c r="S31" s="18"/>
      <c r="T31" s="18"/>
      <c r="U31" s="18"/>
    </row>
    <row r="32" spans="1:21" outlineLevel="1" x14ac:dyDescent="0.3">
      <c r="A32" s="24"/>
      <c r="B32" s="30"/>
      <c r="C32" s="30"/>
      <c r="D32" s="30"/>
      <c r="E32" s="30"/>
      <c r="M32" s="18"/>
      <c r="N32" s="18"/>
      <c r="O32" s="18"/>
      <c r="P32" s="18"/>
      <c r="Q32" s="18"/>
      <c r="R32" s="18"/>
      <c r="S32" s="18"/>
      <c r="T32" s="18"/>
      <c r="U32" s="18"/>
    </row>
    <row r="33" spans="1:54" outlineLevel="1" x14ac:dyDescent="0.3">
      <c r="A33" s="24"/>
      <c r="B33" s="24"/>
      <c r="C33" s="24"/>
      <c r="D33" s="24"/>
      <c r="E33" s="24"/>
      <c r="F33" s="18"/>
      <c r="G33" s="18"/>
      <c r="H33" s="18"/>
      <c r="I33" s="18"/>
      <c r="J33" s="18"/>
      <c r="K33" s="18"/>
      <c r="L33" s="18"/>
      <c r="M33" s="18"/>
      <c r="N33" s="18"/>
      <c r="O33" s="18"/>
      <c r="P33" s="18"/>
      <c r="Q33" s="18"/>
      <c r="R33" s="18"/>
      <c r="S33" s="18"/>
      <c r="T33" s="18"/>
      <c r="U33" s="18"/>
    </row>
    <row r="34" spans="1:54" ht="114" customHeight="1" outlineLevel="1" x14ac:dyDescent="0.4">
      <c r="A34" s="24"/>
      <c r="B34" s="24"/>
      <c r="C34" s="24"/>
      <c r="D34" s="24"/>
      <c r="E34" s="31"/>
      <c r="F34" s="18"/>
      <c r="G34" s="18"/>
      <c r="H34" s="18"/>
      <c r="I34" s="18"/>
      <c r="J34" s="18"/>
      <c r="K34" s="18"/>
      <c r="L34" s="18"/>
      <c r="M34" s="18"/>
      <c r="N34" s="18"/>
      <c r="O34" s="18"/>
      <c r="P34" s="18"/>
      <c r="Q34" s="18"/>
      <c r="R34" s="18"/>
      <c r="S34" s="18"/>
      <c r="T34" s="18"/>
      <c r="U34" s="18"/>
    </row>
    <row r="35" spans="1:54" ht="21" outlineLevel="1" x14ac:dyDescent="0.4">
      <c r="A35" s="24"/>
      <c r="B35" s="24"/>
      <c r="C35" s="24"/>
      <c r="D35" s="32" t="s">
        <v>4605</v>
      </c>
      <c r="F35" s="18"/>
      <c r="G35" s="18"/>
      <c r="H35" s="18"/>
      <c r="I35" s="18"/>
      <c r="J35" s="18"/>
      <c r="K35" s="18"/>
      <c r="L35" s="18"/>
      <c r="M35" s="18"/>
      <c r="N35" s="18"/>
      <c r="O35" s="18"/>
      <c r="P35" s="18"/>
      <c r="Q35" s="18"/>
      <c r="R35" s="18"/>
      <c r="S35" s="18"/>
      <c r="T35" s="18"/>
      <c r="U35" s="18"/>
    </row>
    <row r="36" spans="1:54" ht="15.6" outlineLevel="1" x14ac:dyDescent="0.3">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4" outlineLevel="1" x14ac:dyDescent="0.3">
      <c r="A37" s="24"/>
      <c r="B37" s="3"/>
      <c r="C37" s="34" t="s">
        <v>4459</v>
      </c>
      <c r="D37" s="20" t="str">
        <f t="shared" si="0"/>
        <v>COMPLIANCE INDICATORS FOR QUARTERLY REPORTING</v>
      </c>
      <c r="F37" s="18"/>
      <c r="G37" s="18"/>
      <c r="H37" s="18"/>
      <c r="I37" s="18"/>
      <c r="J37" s="18"/>
      <c r="K37" s="18"/>
      <c r="L37" s="18"/>
      <c r="M37" s="18"/>
      <c r="N37" s="18"/>
      <c r="O37" s="18"/>
      <c r="P37" s="18"/>
      <c r="Q37" s="18"/>
      <c r="R37" s="18"/>
      <c r="S37" s="18"/>
      <c r="T37" s="18"/>
      <c r="U37" s="18"/>
    </row>
    <row r="38" spans="1:54" outlineLevel="1" x14ac:dyDescent="0.3">
      <c r="A38" s="24"/>
      <c r="B38" s="4"/>
      <c r="C38" s="34" t="s">
        <v>4460</v>
      </c>
      <c r="D38" s="20" t="str">
        <f t="shared" si="0"/>
        <v>OUTPUT INDICATORS FOR ANNUAL REPORTING</v>
      </c>
      <c r="F38" s="18"/>
      <c r="G38" s="18"/>
      <c r="H38" s="18"/>
      <c r="I38" s="18"/>
      <c r="J38" s="18"/>
      <c r="K38" s="18"/>
      <c r="L38" s="18"/>
      <c r="M38" s="18"/>
      <c r="N38" s="18"/>
      <c r="O38" s="18"/>
      <c r="P38" s="18"/>
      <c r="Q38" s="18"/>
      <c r="R38" s="18"/>
      <c r="S38" s="18"/>
      <c r="T38" s="18"/>
      <c r="U38" s="18"/>
    </row>
    <row r="39" spans="1:54" outlineLevel="1" x14ac:dyDescent="0.3">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4" outlineLevel="1" x14ac:dyDescent="0.3">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4" outlineLevel="1" x14ac:dyDescent="0.3">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4" s="18" customFormat="1" outlineLevel="1" x14ac:dyDescent="0.3"/>
    <row r="43" spans="1:54" s="18" customFormat="1" ht="37.200000000000003" customHeight="1" outlineLevel="1" x14ac:dyDescent="0.3">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4" s="14" customFormat="1" ht="37.200000000000003" customHeight="1" x14ac:dyDescent="0.3">
      <c r="A44" s="29"/>
      <c r="B44" s="37"/>
      <c r="C44" s="36"/>
      <c r="D44" s="49" t="s">
        <v>4624</v>
      </c>
      <c r="E44" s="50">
        <f>AG50</f>
        <v>0</v>
      </c>
      <c r="F44" s="50">
        <f t="shared" ref="F44:N44" si="2">AH50</f>
        <v>0</v>
      </c>
      <c r="G44" s="50">
        <f t="shared" si="2"/>
        <v>0</v>
      </c>
      <c r="H44" s="50">
        <f t="shared" si="2"/>
        <v>0</v>
      </c>
      <c r="I44" s="50">
        <f t="shared" si="2"/>
        <v>0</v>
      </c>
      <c r="J44" s="50">
        <f t="shared" si="2"/>
        <v>0</v>
      </c>
      <c r="K44" s="50">
        <f t="shared" si="2"/>
        <v>0</v>
      </c>
      <c r="L44" s="50">
        <f t="shared" si="2"/>
        <v>0</v>
      </c>
      <c r="M44" s="50">
        <f t="shared" si="2"/>
        <v>0</v>
      </c>
      <c r="N44" s="50">
        <f t="shared" si="2"/>
        <v>0</v>
      </c>
      <c r="O44" s="50">
        <f>AQ50</f>
        <v>0</v>
      </c>
      <c r="P44" s="18"/>
      <c r="Q44" s="18"/>
      <c r="R44" s="18"/>
      <c r="S44" s="18"/>
      <c r="T44" s="18"/>
      <c r="U44" s="18"/>
      <c r="X44" s="18"/>
      <c r="Y44" s="18"/>
      <c r="Z44" s="18"/>
      <c r="AA44" s="18"/>
      <c r="AB44" s="18"/>
      <c r="AC44" s="18"/>
      <c r="AD44" s="18"/>
    </row>
    <row r="45" spans="1:54"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18" t="s">
        <v>0</v>
      </c>
      <c r="Y45" s="18" t="s">
        <v>1</v>
      </c>
      <c r="Z45" s="18" t="s">
        <v>3</v>
      </c>
      <c r="AA45" s="18" t="s">
        <v>2</v>
      </c>
      <c r="AB45" s="18"/>
      <c r="AC45" s="18"/>
      <c r="AD45" s="18"/>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row>
    <row r="46" spans="1:54"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18" t="s">
        <v>4</v>
      </c>
      <c r="Y46" s="18" t="s">
        <v>5</v>
      </c>
      <c r="Z46" s="18" t="s">
        <v>524</v>
      </c>
      <c r="AA46" s="18" t="s">
        <v>6</v>
      </c>
      <c r="AB46" s="18"/>
      <c r="AC46" s="18" t="str" cm="1">
        <f t="array" ref="AC46">_xlfn._xlws.SORT(_xlfn._xlws.FILTER(T_All_Munics12[Name],(T_All_Munics12[Province]=D23)*(T_All_Munics12[Type]=D29),"..."))</f>
        <v>...</v>
      </c>
      <c r="AD46" s="18" t="str" cm="1">
        <f t="array" ref="AD46">_xlfn._xlws.SORT(_xlfn._xlws.FILTER(T_All_Munics12[Code],(T_All_Munics12[Province]=D23)*(T_All_Munics12[Type]=D29),"..."))</f>
        <v>...</v>
      </c>
      <c r="AG46" s="18">
        <v>189</v>
      </c>
      <c r="AH46" s="18">
        <v>31</v>
      </c>
      <c r="AI46" s="18">
        <v>64</v>
      </c>
      <c r="AJ46" s="18">
        <v>42</v>
      </c>
      <c r="AK46" s="18">
        <v>208</v>
      </c>
      <c r="AL46" s="18">
        <v>42</v>
      </c>
      <c r="AM46" s="18">
        <v>208</v>
      </c>
      <c r="AN46" s="18">
        <v>42</v>
      </c>
      <c r="AO46" s="18">
        <v>208</v>
      </c>
      <c r="AP46" s="18">
        <v>64</v>
      </c>
      <c r="AQ46" s="18">
        <v>427</v>
      </c>
      <c r="AR46" s="18" t="s">
        <v>4607</v>
      </c>
      <c r="AV46" s="18"/>
      <c r="AW46" s="18"/>
      <c r="AX46" s="18"/>
      <c r="AY46" s="18" t="s">
        <v>4599</v>
      </c>
      <c r="AZ46" s="18" t="s">
        <v>4600</v>
      </c>
      <c r="BA46" s="18" t="s">
        <v>4601</v>
      </c>
      <c r="BB46" s="18" t="s">
        <v>4622</v>
      </c>
    </row>
    <row r="47" spans="1:54" s="14" customFormat="1" x14ac:dyDescent="0.3">
      <c r="A47" s="11"/>
      <c r="B47" s="11" t="s">
        <v>557</v>
      </c>
      <c r="C47" s="11" t="s">
        <v>558</v>
      </c>
      <c r="D47" s="11" t="s">
        <v>556</v>
      </c>
      <c r="E47" s="3"/>
      <c r="F47" s="35"/>
      <c r="G47" s="3"/>
      <c r="H47" s="3"/>
      <c r="I47" s="5" t="str">
        <f>IF(ISNUMBER(I48), I48, "")</f>
        <v/>
      </c>
      <c r="J47" s="3"/>
      <c r="K47" s="5" t="str">
        <f>IF(ISNUMBER(K48), K48, "")</f>
        <v/>
      </c>
      <c r="L47" s="3"/>
      <c r="M47" s="5" t="str">
        <f>IF(ISNUMBER(M48), M48, "")</f>
        <v/>
      </c>
      <c r="N47" s="3"/>
      <c r="O47" s="5" t="str">
        <f>IF(ISNUMBER(O48), O48, "")</f>
        <v/>
      </c>
      <c r="P47" s="12"/>
      <c r="Q47" s="12"/>
      <c r="R47" s="12"/>
      <c r="S47" s="12"/>
      <c r="T47" s="12"/>
      <c r="U47" s="12"/>
      <c r="X47" s="18" t="s">
        <v>7</v>
      </c>
      <c r="Y47" s="18" t="s">
        <v>8</v>
      </c>
      <c r="Z47" s="18" t="s">
        <v>524</v>
      </c>
      <c r="AA47" s="18" t="s">
        <v>6</v>
      </c>
      <c r="AB47" s="18"/>
      <c r="AC47" s="18"/>
      <c r="AD47" s="18"/>
      <c r="AG47" s="18">
        <v>42</v>
      </c>
      <c r="AH47" s="18">
        <v>6</v>
      </c>
      <c r="AI47" s="18">
        <v>29</v>
      </c>
      <c r="AJ47" s="18">
        <v>27</v>
      </c>
      <c r="AK47" s="18">
        <v>96</v>
      </c>
      <c r="AL47" s="18">
        <v>27</v>
      </c>
      <c r="AM47" s="18">
        <v>96</v>
      </c>
      <c r="AN47" s="18">
        <v>27</v>
      </c>
      <c r="AO47" s="18">
        <v>96</v>
      </c>
      <c r="AP47" s="18">
        <v>29</v>
      </c>
      <c r="AQ47" s="18">
        <v>125</v>
      </c>
      <c r="AR47" s="18" t="s">
        <v>4606</v>
      </c>
      <c r="AV47" s="18"/>
      <c r="AW47" s="18"/>
      <c r="AX47" s="18"/>
      <c r="AY47" s="18" t="s">
        <v>4602</v>
      </c>
      <c r="AZ47" s="18" t="s">
        <v>524</v>
      </c>
      <c r="BA47" s="18" t="s">
        <v>4632</v>
      </c>
      <c r="BB47" s="18" t="s">
        <v>4603</v>
      </c>
    </row>
    <row r="48" spans="1:54" s="14" customFormat="1" x14ac:dyDescent="0.3">
      <c r="A48" s="13"/>
      <c r="B48" s="13" t="s">
        <v>569</v>
      </c>
      <c r="C48" s="13" t="s">
        <v>570</v>
      </c>
      <c r="D48" s="13" t="s">
        <v>556</v>
      </c>
      <c r="E48" s="35"/>
      <c r="F48" s="35"/>
      <c r="G48" s="35"/>
      <c r="H48" s="35"/>
      <c r="I48" s="4"/>
      <c r="J48" s="35"/>
      <c r="K48" s="4"/>
      <c r="L48" s="35"/>
      <c r="M48" s="4"/>
      <c r="N48" s="35"/>
      <c r="O48" s="4"/>
      <c r="P48" s="35"/>
      <c r="Q48" s="35"/>
      <c r="R48" s="35"/>
      <c r="S48" s="12"/>
      <c r="T48" s="12"/>
      <c r="U48" s="12"/>
      <c r="X48" s="18" t="s">
        <v>9</v>
      </c>
      <c r="Y48" s="18" t="s">
        <v>10</v>
      </c>
      <c r="Z48" s="18" t="s">
        <v>524</v>
      </c>
      <c r="AA48" s="18" t="s">
        <v>11</v>
      </c>
      <c r="AB48" s="18"/>
      <c r="AC48" s="18"/>
      <c r="AD48" s="18"/>
      <c r="AG48" s="18" cm="1">
        <f t="array" ref="AG48">SUM(IF(LEN(E47:E478)&gt;0,1,0))/AG46</f>
        <v>0</v>
      </c>
      <c r="AH48" s="18" cm="1">
        <f t="array" ref="AH48">SUM(IF(LEN(F47:F478)&gt;0,1,0))/AH46</f>
        <v>0</v>
      </c>
      <c r="AI48" s="18" cm="1">
        <f t="array" ref="AI48">SUM(IF(LEN(G47:G478)&gt;0,1,0))/AI46</f>
        <v>0</v>
      </c>
      <c r="AJ48" s="18" cm="1">
        <f t="array" ref="AJ48">SUM(IF(LEN(H47:H478)&gt;0,1,0))/AJ46</f>
        <v>0</v>
      </c>
      <c r="AK48" s="18" cm="1">
        <f t="array" ref="AK48">SUM(IF(LEN(I47:I478)&gt;0,1,0))/AK46</f>
        <v>0</v>
      </c>
      <c r="AL48" s="18" cm="1">
        <f t="array" ref="AL48">SUM(IF(LEN(J47:J478)&gt;0,1,0))/AL46</f>
        <v>0</v>
      </c>
      <c r="AM48" s="18" cm="1">
        <f t="array" ref="AM48">SUM(IF(LEN(K47:K478)&gt;0,1,0))/AM46</f>
        <v>0</v>
      </c>
      <c r="AN48" s="18" cm="1">
        <f t="array" ref="AN48">SUM(IF(LEN(L47:L478)&gt;0,1,0))/AN46</f>
        <v>0</v>
      </c>
      <c r="AO48" s="18" cm="1">
        <f t="array" ref="AO48">SUM(IF(LEN(M47:M478)&gt;0,1,0))/AO46</f>
        <v>0</v>
      </c>
      <c r="AP48" s="18" cm="1">
        <f t="array" ref="AP48">SUM(IF(LEN(N47:N478)&gt;0,1,0))/AP46</f>
        <v>0</v>
      </c>
      <c r="AQ48" s="18" cm="1">
        <f t="array" ref="AQ48">SUM(IF(LEN(O47:O478)&gt;0,1,0))/AQ46</f>
        <v>0</v>
      </c>
      <c r="AR48" s="18" t="s">
        <v>4617</v>
      </c>
      <c r="AV48" s="18"/>
      <c r="AW48" s="18"/>
      <c r="AX48" s="18"/>
      <c r="AY48" s="18" t="s">
        <v>16</v>
      </c>
      <c r="AZ48" s="18" t="s">
        <v>525</v>
      </c>
      <c r="BA48" s="18" t="s">
        <v>4628</v>
      </c>
      <c r="BB48" s="18" t="s">
        <v>4619</v>
      </c>
    </row>
    <row r="49" spans="1:54" s="14" customFormat="1" ht="28.8" x14ac:dyDescent="0.3">
      <c r="A49" s="11"/>
      <c r="B49" s="11" t="s">
        <v>589</v>
      </c>
      <c r="C49" s="11" t="s">
        <v>590</v>
      </c>
      <c r="D49" s="11" t="s">
        <v>556</v>
      </c>
      <c r="E49" s="3"/>
      <c r="F49" s="35"/>
      <c r="G49" s="3"/>
      <c r="H49" s="3"/>
      <c r="I49" s="5" t="str">
        <f>IF(AND(ISNUMBER(I50),ISNUMBER(I51)), I50/I51, "")</f>
        <v/>
      </c>
      <c r="J49" s="3"/>
      <c r="K49" s="5" t="str">
        <f>IF(AND(ISNUMBER(K50),ISNUMBER(K51)), K50/K51, "")</f>
        <v/>
      </c>
      <c r="L49" s="3"/>
      <c r="M49" s="5" t="str">
        <f>IF(AND(ISNUMBER(M50),ISNUMBER(M51)), M50/M51, "")</f>
        <v/>
      </c>
      <c r="N49" s="3"/>
      <c r="O49" s="5" t="str">
        <f>IF(AND(ISNUMBER(O50),ISNUMBER(O51)), O50/O51, "")</f>
        <v/>
      </c>
      <c r="P49" s="12"/>
      <c r="Q49" s="12"/>
      <c r="R49" s="12"/>
      <c r="S49" s="12"/>
      <c r="T49" s="12"/>
      <c r="U49" s="12"/>
      <c r="X49" s="18" t="s">
        <v>12</v>
      </c>
      <c r="Y49" s="18" t="s">
        <v>13</v>
      </c>
      <c r="Z49" s="18" t="s">
        <v>3758</v>
      </c>
      <c r="AA49" s="18" t="s">
        <v>11</v>
      </c>
      <c r="AB49" s="18"/>
      <c r="AC49" s="18"/>
      <c r="AD49" s="18"/>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row>
    <row r="50" spans="1:54" s="40" customFormat="1" ht="28.8" x14ac:dyDescent="0.3">
      <c r="A50" s="13"/>
      <c r="B50" s="13" t="s">
        <v>598</v>
      </c>
      <c r="C50" s="13" t="s">
        <v>599</v>
      </c>
      <c r="D50" s="13" t="s">
        <v>556</v>
      </c>
      <c r="E50" s="35"/>
      <c r="F50" s="35"/>
      <c r="G50" s="35"/>
      <c r="H50" s="35"/>
      <c r="I50" s="4"/>
      <c r="J50" s="35"/>
      <c r="K50" s="4"/>
      <c r="L50" s="35"/>
      <c r="M50" s="4"/>
      <c r="N50" s="35"/>
      <c r="O50" s="4"/>
      <c r="P50" s="35"/>
      <c r="Q50" s="35"/>
      <c r="R50" s="35"/>
      <c r="S50" s="12"/>
      <c r="T50" s="12"/>
      <c r="U50" s="12"/>
      <c r="X50" s="18" t="s">
        <v>14</v>
      </c>
      <c r="Y50" s="18" t="s">
        <v>15</v>
      </c>
      <c r="Z50" s="18" t="s">
        <v>525</v>
      </c>
      <c r="AA50" s="18" t="s">
        <v>16</v>
      </c>
      <c r="AB50" s="18"/>
      <c r="AC50" s="18"/>
      <c r="AD50" s="18"/>
      <c r="AG50" s="18" cm="1">
        <f t="array" ref="AG50">SUM((LEN(E47:E473)&gt;0)*($D47:$D473="Priority"))/AG47</f>
        <v>0</v>
      </c>
      <c r="AH50" s="18" cm="1">
        <f t="array" ref="AH50">SUM((LEN(F47:F473)&gt;0)*($D47:$D473="Priority"))/AH47</f>
        <v>0</v>
      </c>
      <c r="AI50" s="18" cm="1">
        <f t="array" ref="AI50">SUM((LEN(G47:G473)&gt;0)*($D47:$D473="Priority"))/AI47</f>
        <v>0</v>
      </c>
      <c r="AJ50" s="18" cm="1">
        <f t="array" ref="AJ50">SUM((LEN(H47:H473)&gt;0)*($D47:$D473="Priority"))/AJ47</f>
        <v>0</v>
      </c>
      <c r="AK50" s="18" cm="1">
        <f t="array" ref="AK50">SUM((LEN(I47:I473)&gt;0)*($D47:$D473="Priority"))/AK47</f>
        <v>0</v>
      </c>
      <c r="AL50" s="18" cm="1">
        <f t="array" ref="AL50">SUM((LEN(J47:J473)&gt;0)*($D47:$D473="Priority"))/AL47</f>
        <v>0</v>
      </c>
      <c r="AM50" s="18" cm="1">
        <f t="array" ref="AM50">SUM((LEN(K47:K473)&gt;0)*($D47:$D473="Priority"))/AM47</f>
        <v>0</v>
      </c>
      <c r="AN50" s="18" cm="1">
        <f t="array" ref="AN50">SUM((LEN(L47:L473)&gt;0)*($D47:$D473="Priority"))/AN47</f>
        <v>0</v>
      </c>
      <c r="AO50" s="18" cm="1">
        <f t="array" ref="AO50">SUM((LEN(M47:M473)&gt;0)*($D47:$D473="Priority"))/AO47</f>
        <v>0</v>
      </c>
      <c r="AP50" s="18" cm="1">
        <f t="array" ref="AP50">SUM((LEN(N47:N473)&gt;0)*($D47:$D473="Priority"))/AP47</f>
        <v>0</v>
      </c>
      <c r="AQ50" s="18" cm="1">
        <f t="array" ref="AQ50">SUM((LEN(O47:O473)&gt;0)*($D47:$D473="Priority"))/AQ47</f>
        <v>0</v>
      </c>
      <c r="AR50" s="18" t="s">
        <v>4608</v>
      </c>
      <c r="AV50" s="18" t="s">
        <v>4609</v>
      </c>
      <c r="AW50" s="18" t="s">
        <v>4482</v>
      </c>
      <c r="AX50" s="18" t="str">
        <f t="shared" ref="AX50:AX55" si="4">ADDRESS(MATCH(AW50, C:C, 0), 1)</f>
        <v>$A$46</v>
      </c>
      <c r="AY50" s="18" t="s">
        <v>89</v>
      </c>
      <c r="AZ50" s="18" t="s">
        <v>526</v>
      </c>
      <c r="BA50" s="18" t="s">
        <v>4630</v>
      </c>
      <c r="BB50" s="18" t="s">
        <v>4621</v>
      </c>
    </row>
    <row r="51" spans="1:54" s="14" customFormat="1" x14ac:dyDescent="0.3">
      <c r="A51" s="13"/>
      <c r="B51" s="13" t="s">
        <v>604</v>
      </c>
      <c r="C51" s="13" t="s">
        <v>605</v>
      </c>
      <c r="D51" s="13" t="s">
        <v>556</v>
      </c>
      <c r="E51" s="35"/>
      <c r="F51" s="35"/>
      <c r="G51" s="35"/>
      <c r="H51" s="35"/>
      <c r="I51" s="4"/>
      <c r="J51" s="35"/>
      <c r="K51" s="4"/>
      <c r="L51" s="35"/>
      <c r="M51" s="4"/>
      <c r="N51" s="35"/>
      <c r="O51" s="4"/>
      <c r="P51" s="35"/>
      <c r="Q51" s="35"/>
      <c r="R51" s="35"/>
      <c r="S51" s="12"/>
      <c r="T51" s="12"/>
      <c r="U51" s="12"/>
      <c r="X51" s="18" t="s">
        <v>17</v>
      </c>
      <c r="Y51" s="18" t="s">
        <v>18</v>
      </c>
      <c r="Z51" s="18" t="s">
        <v>524</v>
      </c>
      <c r="AA51" s="18" t="s">
        <v>16</v>
      </c>
      <c r="AB51" s="18"/>
      <c r="AC51" s="18"/>
      <c r="AD51" s="18"/>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$A$181</v>
      </c>
      <c r="AY51" s="18" t="s">
        <v>11</v>
      </c>
      <c r="AZ51" s="18"/>
      <c r="BA51" s="18" t="s">
        <v>4631</v>
      </c>
      <c r="BB51" s="18"/>
    </row>
    <row r="52" spans="1:54" s="14" customFormat="1" x14ac:dyDescent="0.3">
      <c r="A52" s="11"/>
      <c r="B52" s="11" t="s">
        <v>695</v>
      </c>
      <c r="C52" s="11" t="s">
        <v>696</v>
      </c>
      <c r="D52" s="11" t="s">
        <v>556</v>
      </c>
      <c r="E52" s="3"/>
      <c r="F52" s="35"/>
      <c r="G52" s="3"/>
      <c r="H52" s="3"/>
      <c r="I52" s="5" t="str">
        <f>IF(AND(ISNUMBER(I53),ISNUMBER(I54)), I53/I54, "")</f>
        <v/>
      </c>
      <c r="J52" s="3"/>
      <c r="K52" s="5" t="str">
        <f>IF(AND(ISNUMBER(K53),ISNUMBER(K54)), K53/K54, "")</f>
        <v/>
      </c>
      <c r="L52" s="3"/>
      <c r="M52" s="5" t="str">
        <f>IF(AND(ISNUMBER(M53),ISNUMBER(M54)), M53/M54, "")</f>
        <v/>
      </c>
      <c r="N52" s="3"/>
      <c r="O52" s="5" t="str">
        <f>IF(AND(ISNUMBER(O53),ISNUMBER(O54)), O53/O54, "")</f>
        <v/>
      </c>
      <c r="P52" s="12"/>
      <c r="Q52" s="12"/>
      <c r="R52" s="12"/>
      <c r="S52" s="12"/>
      <c r="T52" s="12"/>
      <c r="U52" s="12"/>
      <c r="X52" s="18" t="s">
        <v>19</v>
      </c>
      <c r="Y52" s="18" t="s">
        <v>20</v>
      </c>
      <c r="Z52" s="18" t="s">
        <v>525</v>
      </c>
      <c r="AA52" s="18" t="s">
        <v>11</v>
      </c>
      <c r="AB52" s="18"/>
      <c r="AC52" s="18"/>
      <c r="AD52" s="18"/>
      <c r="AV52" s="18" t="s">
        <v>4610</v>
      </c>
      <c r="AW52" s="18" t="s">
        <v>4554</v>
      </c>
      <c r="AX52" s="18" t="str">
        <f t="shared" si="4"/>
        <v>$A$256</v>
      </c>
      <c r="AY52" s="18" t="s">
        <v>23</v>
      </c>
      <c r="AZ52" s="18"/>
      <c r="BA52" s="18"/>
      <c r="BB52" s="18"/>
    </row>
    <row r="53" spans="1:54" s="40" customFormat="1" x14ac:dyDescent="0.3">
      <c r="A53" s="13"/>
      <c r="B53" s="13" t="s">
        <v>699</v>
      </c>
      <c r="C53" s="13" t="s">
        <v>4642</v>
      </c>
      <c r="D53" s="13" t="s">
        <v>556</v>
      </c>
      <c r="E53" s="35"/>
      <c r="F53" s="35"/>
      <c r="G53" s="35"/>
      <c r="H53" s="35"/>
      <c r="I53" s="4"/>
      <c r="J53" s="35"/>
      <c r="K53" s="4"/>
      <c r="L53" s="35"/>
      <c r="M53" s="4"/>
      <c r="N53" s="35"/>
      <c r="O53" s="4"/>
      <c r="P53" s="35"/>
      <c r="Q53" s="35"/>
      <c r="R53" s="35"/>
      <c r="S53" s="12"/>
      <c r="T53" s="12"/>
      <c r="U53" s="12"/>
      <c r="X53" s="18" t="s">
        <v>436</v>
      </c>
      <c r="Y53" s="18" t="s">
        <v>437</v>
      </c>
      <c r="Z53" s="18" t="s">
        <v>525</v>
      </c>
      <c r="AA53" s="18" t="s">
        <v>16</v>
      </c>
      <c r="AB53" s="18"/>
      <c r="AC53" s="18"/>
      <c r="AD53" s="18"/>
      <c r="AV53" s="18" t="s">
        <v>4611</v>
      </c>
      <c r="AW53" s="18" t="s">
        <v>4555</v>
      </c>
      <c r="AX53" s="18" t="str">
        <f t="shared" si="4"/>
        <v>$A$329</v>
      </c>
      <c r="AY53" s="18" t="s">
        <v>442</v>
      </c>
      <c r="AZ53" s="18"/>
      <c r="BA53" s="18"/>
      <c r="BB53" s="18"/>
    </row>
    <row r="54" spans="1:54" s="14" customFormat="1" x14ac:dyDescent="0.3">
      <c r="A54" s="13"/>
      <c r="B54" s="13" t="s">
        <v>702</v>
      </c>
      <c r="C54" s="13" t="s">
        <v>703</v>
      </c>
      <c r="D54" s="13" t="s">
        <v>556</v>
      </c>
      <c r="E54" s="35"/>
      <c r="F54" s="35"/>
      <c r="G54" s="35"/>
      <c r="H54" s="35"/>
      <c r="I54" s="4"/>
      <c r="J54" s="35"/>
      <c r="K54" s="4"/>
      <c r="L54" s="35"/>
      <c r="M54" s="4"/>
      <c r="N54" s="35"/>
      <c r="O54" s="4"/>
      <c r="P54" s="35"/>
      <c r="Q54" s="35"/>
      <c r="R54" s="35"/>
      <c r="S54" s="12"/>
      <c r="T54" s="12"/>
      <c r="U54" s="12"/>
      <c r="X54" s="18" t="s">
        <v>21</v>
      </c>
      <c r="Y54" s="18" t="s">
        <v>22</v>
      </c>
      <c r="Z54" s="18" t="s">
        <v>3758</v>
      </c>
      <c r="AA54" s="18" t="s">
        <v>23</v>
      </c>
      <c r="AB54" s="18"/>
      <c r="AC54" s="18"/>
      <c r="AD54" s="18"/>
      <c r="AV54" s="18" t="s">
        <v>4613</v>
      </c>
      <c r="AW54" s="18" t="s">
        <v>4557</v>
      </c>
      <c r="AX54" s="18" t="str">
        <f t="shared" si="4"/>
        <v>$A$433</v>
      </c>
      <c r="AY54" s="18" t="s">
        <v>39</v>
      </c>
      <c r="AZ54" s="18"/>
      <c r="BA54" s="18"/>
      <c r="BB54" s="18"/>
    </row>
    <row r="55" spans="1:54" s="14" customFormat="1" x14ac:dyDescent="0.3">
      <c r="A55" s="11"/>
      <c r="B55" s="11" t="s">
        <v>727</v>
      </c>
      <c r="C55" s="11" t="s">
        <v>728</v>
      </c>
      <c r="D55" s="11" t="s">
        <v>556</v>
      </c>
      <c r="E55" s="3"/>
      <c r="F55" s="35"/>
      <c r="G55" s="3"/>
      <c r="H55" s="3"/>
      <c r="I55" s="5" t="str">
        <f>IF(AND(ISNUMBER(I56),ISNUMBER(I57)), I56/I57, "")</f>
        <v/>
      </c>
      <c r="J55" s="3"/>
      <c r="K55" s="5" t="str">
        <f>IF(AND(ISNUMBER(K56),ISNUMBER(K57)), K56/K57, "")</f>
        <v/>
      </c>
      <c r="L55" s="3"/>
      <c r="M55" s="5" t="str">
        <f>IF(AND(ISNUMBER(M56),ISNUMBER(M57)), M56/M57, "")</f>
        <v/>
      </c>
      <c r="N55" s="3"/>
      <c r="O55" s="5" t="str">
        <f>IF(AND(ISNUMBER(O56),ISNUMBER(O57)), O56/O57, "")</f>
        <v/>
      </c>
      <c r="P55" s="12"/>
      <c r="Q55" s="12"/>
      <c r="R55" s="12"/>
      <c r="S55" s="12"/>
      <c r="T55" s="12"/>
      <c r="U55" s="12"/>
      <c r="X55" s="18" t="s">
        <v>24</v>
      </c>
      <c r="Y55" s="18" t="s">
        <v>25</v>
      </c>
      <c r="Z55" s="18" t="s">
        <v>524</v>
      </c>
      <c r="AA55" s="18" t="s">
        <v>26</v>
      </c>
      <c r="AB55" s="18"/>
      <c r="AC55" s="18"/>
      <c r="AD55" s="18"/>
      <c r="AV55" s="18" t="s">
        <v>4614</v>
      </c>
      <c r="AW55" s="18" t="s">
        <v>4575</v>
      </c>
      <c r="AX55" s="18" t="str">
        <f t="shared" si="4"/>
        <v>$A$454</v>
      </c>
      <c r="AY55" s="18" t="s">
        <v>6</v>
      </c>
      <c r="AZ55" s="18"/>
      <c r="BA55" s="18"/>
      <c r="BB55" s="18"/>
    </row>
    <row r="56" spans="1:54" s="14" customFormat="1" x14ac:dyDescent="0.3">
      <c r="A56" s="13"/>
      <c r="B56" s="13" t="s">
        <v>734</v>
      </c>
      <c r="C56" s="13" t="s">
        <v>735</v>
      </c>
      <c r="D56" s="13" t="s">
        <v>556</v>
      </c>
      <c r="E56" s="35"/>
      <c r="F56" s="35"/>
      <c r="G56" s="35"/>
      <c r="H56" s="35"/>
      <c r="I56" s="4"/>
      <c r="J56" s="35"/>
      <c r="K56" s="4"/>
      <c r="L56" s="35"/>
      <c r="M56" s="4"/>
      <c r="N56" s="35"/>
      <c r="O56" s="4"/>
      <c r="P56" s="35"/>
      <c r="Q56" s="35"/>
      <c r="R56" s="35"/>
      <c r="S56" s="12"/>
      <c r="T56" s="12"/>
      <c r="U56" s="12"/>
      <c r="X56" s="18" t="s">
        <v>27</v>
      </c>
      <c r="Y56" s="18" t="s">
        <v>28</v>
      </c>
      <c r="Z56" s="18" t="s">
        <v>524</v>
      </c>
      <c r="AA56" s="18" t="s">
        <v>23</v>
      </c>
      <c r="AB56" s="18"/>
      <c r="AC56" s="18"/>
      <c r="AD56" s="18"/>
      <c r="AV56" s="18"/>
      <c r="AW56" s="18"/>
      <c r="AX56" s="18"/>
      <c r="AY56" s="18" t="s">
        <v>26</v>
      </c>
      <c r="AZ56" s="18"/>
      <c r="BA56" s="18"/>
      <c r="BB56" s="18"/>
    </row>
    <row r="57" spans="1:54" s="40" customFormat="1" x14ac:dyDescent="0.3">
      <c r="A57" s="13"/>
      <c r="B57" s="13" t="s">
        <v>740</v>
      </c>
      <c r="C57" s="13" t="s">
        <v>741</v>
      </c>
      <c r="D57" s="13" t="s">
        <v>556</v>
      </c>
      <c r="E57" s="35"/>
      <c r="F57" s="35"/>
      <c r="G57" s="35"/>
      <c r="H57" s="35"/>
      <c r="I57" s="4"/>
      <c r="J57" s="35"/>
      <c r="K57" s="4"/>
      <c r="L57" s="35"/>
      <c r="M57" s="4"/>
      <c r="N57" s="35"/>
      <c r="O57" s="4"/>
      <c r="P57" s="35"/>
      <c r="Q57" s="35"/>
      <c r="R57" s="35"/>
      <c r="S57" s="12"/>
      <c r="T57" s="12"/>
      <c r="U57" s="12"/>
      <c r="X57" s="18" t="s">
        <v>29</v>
      </c>
      <c r="Y57" s="18" t="s">
        <v>30</v>
      </c>
      <c r="Z57" s="18" t="s">
        <v>524</v>
      </c>
      <c r="AA57" s="18" t="s">
        <v>26</v>
      </c>
      <c r="AB57" s="18"/>
      <c r="AC57" s="18"/>
      <c r="AD57" s="18"/>
    </row>
    <row r="58" spans="1:54" s="14" customFormat="1" x14ac:dyDescent="0.3">
      <c r="A58" s="11"/>
      <c r="B58" s="11" t="s">
        <v>1020</v>
      </c>
      <c r="C58" s="11" t="s">
        <v>4678</v>
      </c>
      <c r="D58" s="11" t="s">
        <v>556</v>
      </c>
      <c r="E58" s="3"/>
      <c r="F58" s="35"/>
      <c r="G58" s="3"/>
      <c r="H58" s="3"/>
      <c r="I58" s="5" t="str">
        <f t="shared" ref="I58" si="6">IF(AND(ISNUMBER(I59),ISNUMBER(I60)), I59/I60, "")</f>
        <v/>
      </c>
      <c r="J58" s="3"/>
      <c r="K58" s="5" t="str">
        <f t="shared" ref="K58" si="7">IF(AND(ISNUMBER(K59),ISNUMBER(K60)), K59/K60, "")</f>
        <v/>
      </c>
      <c r="L58" s="3"/>
      <c r="M58" s="5" t="str">
        <f t="shared" ref="M58" si="8">IF(AND(ISNUMBER(M59),ISNUMBER(M60)), M59/M60, "")</f>
        <v/>
      </c>
      <c r="N58" s="3"/>
      <c r="O58" s="5" t="str">
        <f t="shared" ref="O58" si="9">IF(AND(ISNUMBER(O59),ISNUMBER(O60)), O59/O60, "")</f>
        <v/>
      </c>
      <c r="P58" s="12"/>
      <c r="Q58" s="12"/>
      <c r="R58" s="12"/>
      <c r="S58" s="12"/>
      <c r="T58" s="12"/>
      <c r="U58" s="12"/>
      <c r="X58" s="18" t="s">
        <v>31</v>
      </c>
      <c r="Y58" s="18" t="s">
        <v>32</v>
      </c>
      <c r="Z58" s="18" t="s">
        <v>524</v>
      </c>
      <c r="AA58" s="18" t="s">
        <v>11</v>
      </c>
      <c r="AB58" s="18"/>
      <c r="AC58" s="18"/>
      <c r="AD58" s="18"/>
    </row>
    <row r="59" spans="1:54" s="14" customFormat="1" x14ac:dyDescent="0.3">
      <c r="A59" s="13"/>
      <c r="B59" s="13" t="s">
        <v>1024</v>
      </c>
      <c r="C59" s="13" t="s">
        <v>4683</v>
      </c>
      <c r="D59" s="13" t="s">
        <v>556</v>
      </c>
      <c r="E59" s="35"/>
      <c r="F59" s="35"/>
      <c r="G59" s="35"/>
      <c r="H59" s="35"/>
      <c r="I59" s="4"/>
      <c r="J59" s="35"/>
      <c r="K59" s="4"/>
      <c r="L59" s="35"/>
      <c r="M59" s="4"/>
      <c r="N59" s="35"/>
      <c r="O59" s="4"/>
      <c r="P59" s="35"/>
      <c r="Q59" s="35"/>
      <c r="R59" s="35"/>
      <c r="S59" s="12"/>
      <c r="T59" s="12"/>
      <c r="U59" s="12"/>
      <c r="X59" s="18" t="s">
        <v>33</v>
      </c>
      <c r="Y59" s="18" t="s">
        <v>34</v>
      </c>
      <c r="Z59" s="18" t="s">
        <v>524</v>
      </c>
      <c r="AA59" s="18" t="s">
        <v>26</v>
      </c>
      <c r="AB59" s="18"/>
      <c r="AC59" s="18"/>
      <c r="AD59" s="18"/>
    </row>
    <row r="60" spans="1:54" s="14" customFormat="1" x14ac:dyDescent="0.3">
      <c r="A60" s="13"/>
      <c r="B60" s="13" t="s">
        <v>1026</v>
      </c>
      <c r="C60" s="13" t="s">
        <v>1027</v>
      </c>
      <c r="D60" s="13" t="s">
        <v>556</v>
      </c>
      <c r="E60" s="35"/>
      <c r="F60" s="35"/>
      <c r="G60" s="35"/>
      <c r="H60" s="35"/>
      <c r="I60" s="4"/>
      <c r="J60" s="35"/>
      <c r="K60" s="4"/>
      <c r="L60" s="35"/>
      <c r="M60" s="4"/>
      <c r="N60" s="35"/>
      <c r="O60" s="4"/>
      <c r="P60" s="35"/>
      <c r="Q60" s="35"/>
      <c r="R60" s="35"/>
      <c r="S60" s="12"/>
      <c r="T60" s="12"/>
      <c r="U60" s="12"/>
      <c r="X60" s="18" t="s">
        <v>438</v>
      </c>
      <c r="Y60" s="18" t="s">
        <v>439</v>
      </c>
      <c r="Z60" s="18" t="s">
        <v>524</v>
      </c>
      <c r="AA60" s="18" t="s">
        <v>23</v>
      </c>
      <c r="AB60" s="18"/>
      <c r="AC60" s="18"/>
      <c r="AD60" s="18"/>
    </row>
    <row r="61" spans="1:54" s="40" customFormat="1" x14ac:dyDescent="0.3">
      <c r="A61" s="11"/>
      <c r="B61" s="11" t="s">
        <v>1461</v>
      </c>
      <c r="C61" s="11" t="s">
        <v>1462</v>
      </c>
      <c r="D61" s="11" t="s">
        <v>556</v>
      </c>
      <c r="E61" s="3"/>
      <c r="F61" s="35"/>
      <c r="G61" s="3"/>
      <c r="H61" s="3"/>
      <c r="I61" s="5" t="str">
        <f>IF(AND(ISNUMBER(I62),ISNUMBER(I63)), I62/I63, "")</f>
        <v/>
      </c>
      <c r="J61" s="3"/>
      <c r="K61" s="5" t="str">
        <f>IF(AND(ISNUMBER(K62),ISNUMBER(K63)), K62/K63, "")</f>
        <v/>
      </c>
      <c r="L61" s="3"/>
      <c r="M61" s="5" t="str">
        <f>IF(AND(ISNUMBER(M62),ISNUMBER(M63)), M62/M63, "")</f>
        <v/>
      </c>
      <c r="N61" s="3"/>
      <c r="O61" s="5" t="str">
        <f>IF(AND(ISNUMBER(O62),ISNUMBER(O63)), O62/O63, "")</f>
        <v/>
      </c>
      <c r="P61" s="12"/>
      <c r="Q61" s="12"/>
      <c r="R61" s="12"/>
      <c r="S61" s="12"/>
      <c r="T61" s="12"/>
      <c r="U61" s="12"/>
      <c r="X61" s="18" t="s">
        <v>35</v>
      </c>
      <c r="Y61" s="18" t="s">
        <v>36</v>
      </c>
      <c r="Z61" s="18" t="s">
        <v>524</v>
      </c>
      <c r="AA61" s="18" t="s">
        <v>16</v>
      </c>
      <c r="AB61" s="18"/>
      <c r="AC61" s="18"/>
      <c r="AD61" s="18"/>
    </row>
    <row r="62" spans="1:54" s="14" customFormat="1" ht="43.2" x14ac:dyDescent="0.3">
      <c r="A62" s="13"/>
      <c r="B62" s="13" t="s">
        <v>1470</v>
      </c>
      <c r="C62" s="13" t="s">
        <v>1471</v>
      </c>
      <c r="D62" s="13" t="s">
        <v>556</v>
      </c>
      <c r="E62" s="35"/>
      <c r="F62" s="35"/>
      <c r="G62" s="35"/>
      <c r="H62" s="35"/>
      <c r="I62" s="4"/>
      <c r="J62" s="35"/>
      <c r="K62" s="4"/>
      <c r="L62" s="35"/>
      <c r="M62" s="4"/>
      <c r="N62" s="35"/>
      <c r="O62" s="4"/>
      <c r="P62" s="35"/>
      <c r="Q62" s="35"/>
      <c r="R62" s="35"/>
      <c r="S62" s="12"/>
      <c r="T62" s="12"/>
      <c r="U62" s="12"/>
      <c r="X62" s="18" t="s">
        <v>37</v>
      </c>
      <c r="Y62" s="18" t="s">
        <v>38</v>
      </c>
      <c r="Z62" s="18" t="s">
        <v>525</v>
      </c>
      <c r="AA62" s="18" t="s">
        <v>39</v>
      </c>
      <c r="AB62" s="18"/>
      <c r="AC62" s="18"/>
      <c r="AD62" s="18"/>
    </row>
    <row r="63" spans="1:54" s="14" customFormat="1" x14ac:dyDescent="0.3">
      <c r="A63" s="13"/>
      <c r="B63" s="13" t="s">
        <v>1475</v>
      </c>
      <c r="C63" s="13" t="s">
        <v>1476</v>
      </c>
      <c r="D63" s="13" t="s">
        <v>556</v>
      </c>
      <c r="E63" s="35"/>
      <c r="F63" s="35"/>
      <c r="G63" s="35"/>
      <c r="H63" s="35"/>
      <c r="I63" s="4"/>
      <c r="J63" s="35"/>
      <c r="K63" s="4"/>
      <c r="L63" s="35"/>
      <c r="M63" s="4"/>
      <c r="N63" s="35"/>
      <c r="O63" s="4"/>
      <c r="P63" s="35"/>
      <c r="Q63" s="35"/>
      <c r="R63" s="35"/>
      <c r="S63" s="12"/>
      <c r="T63" s="12"/>
      <c r="U63" s="12"/>
      <c r="X63" s="18" t="s">
        <v>40</v>
      </c>
      <c r="Y63" s="18" t="s">
        <v>41</v>
      </c>
      <c r="Z63" s="18" t="s">
        <v>524</v>
      </c>
      <c r="AA63" s="18" t="s">
        <v>26</v>
      </c>
      <c r="AB63" s="18"/>
      <c r="AC63" s="18"/>
      <c r="AD63" s="18"/>
    </row>
    <row r="64" spans="1:54" s="14" customFormat="1" x14ac:dyDescent="0.3">
      <c r="A64" s="11"/>
      <c r="B64" s="11" t="s">
        <v>1659</v>
      </c>
      <c r="C64" s="11" t="s">
        <v>1660</v>
      </c>
      <c r="D64" s="11" t="s">
        <v>556</v>
      </c>
      <c r="E64" s="3"/>
      <c r="F64" s="35"/>
      <c r="G64" s="3"/>
      <c r="H64" s="3"/>
      <c r="I64" s="5" t="str">
        <f>IF(AND(ISNUMBER(I65),ISNUMBER(I66)), I65/I66, "")</f>
        <v/>
      </c>
      <c r="J64" s="3"/>
      <c r="K64" s="5" t="str">
        <f>IF(AND(ISNUMBER(K65),ISNUMBER(K66)), K65/K66, "")</f>
        <v/>
      </c>
      <c r="L64" s="3"/>
      <c r="M64" s="5" t="str">
        <f>IF(AND(ISNUMBER(M65),ISNUMBER(M66)), M65/M66, "")</f>
        <v/>
      </c>
      <c r="N64" s="3"/>
      <c r="O64" s="5" t="str">
        <f>IF(AND(ISNUMBER(O65),ISNUMBER(O66)), O65/O66, "")</f>
        <v/>
      </c>
      <c r="P64" s="12"/>
      <c r="Q64" s="12"/>
      <c r="R64" s="12"/>
      <c r="S64" s="12"/>
      <c r="T64" s="12"/>
      <c r="U64" s="12"/>
      <c r="X64" s="18" t="s">
        <v>42</v>
      </c>
      <c r="Y64" s="18" t="s">
        <v>43</v>
      </c>
      <c r="Z64" s="18" t="s">
        <v>526</v>
      </c>
      <c r="AA64" s="18" t="s">
        <v>16</v>
      </c>
      <c r="AB64" s="18"/>
      <c r="AC64" s="18"/>
      <c r="AD64" s="18"/>
    </row>
    <row r="65" spans="1:30" s="40" customFormat="1" x14ac:dyDescent="0.3">
      <c r="A65" s="13"/>
      <c r="B65" s="13" t="s">
        <v>1668</v>
      </c>
      <c r="C65" s="13" t="s">
        <v>1669</v>
      </c>
      <c r="D65" s="13" t="s">
        <v>556</v>
      </c>
      <c r="E65" s="35"/>
      <c r="F65" s="35"/>
      <c r="G65" s="35"/>
      <c r="H65" s="35"/>
      <c r="I65" s="4"/>
      <c r="J65" s="35"/>
      <c r="K65" s="4"/>
      <c r="L65" s="35"/>
      <c r="M65" s="4"/>
      <c r="N65" s="35"/>
      <c r="O65" s="4"/>
      <c r="P65" s="35"/>
      <c r="Q65" s="35"/>
      <c r="R65" s="35"/>
      <c r="S65" s="12"/>
      <c r="T65" s="12"/>
      <c r="U65" s="12"/>
      <c r="X65" s="18" t="s">
        <v>440</v>
      </c>
      <c r="Y65" s="18" t="s">
        <v>441</v>
      </c>
      <c r="Z65" s="18" t="s">
        <v>3758</v>
      </c>
      <c r="AA65" s="18" t="s">
        <v>442</v>
      </c>
      <c r="AB65" s="18"/>
      <c r="AC65" s="18"/>
      <c r="AD65" s="18"/>
    </row>
    <row r="66" spans="1:30" s="14" customFormat="1" x14ac:dyDescent="0.3">
      <c r="A66" s="13"/>
      <c r="B66" s="13" t="s">
        <v>1674</v>
      </c>
      <c r="C66" s="13" t="s">
        <v>1675</v>
      </c>
      <c r="D66" s="13" t="s">
        <v>556</v>
      </c>
      <c r="E66" s="35"/>
      <c r="F66" s="35"/>
      <c r="G66" s="35"/>
      <c r="H66" s="35"/>
      <c r="I66" s="4"/>
      <c r="J66" s="35"/>
      <c r="K66" s="4"/>
      <c r="L66" s="35"/>
      <c r="M66" s="4"/>
      <c r="N66" s="35"/>
      <c r="O66" s="4"/>
      <c r="P66" s="35"/>
      <c r="Q66" s="35"/>
      <c r="R66" s="35"/>
      <c r="S66" s="12"/>
      <c r="T66" s="12"/>
      <c r="U66" s="12"/>
      <c r="X66" s="18" t="s">
        <v>44</v>
      </c>
      <c r="Y66" s="18" t="s">
        <v>45</v>
      </c>
      <c r="Z66" s="18" t="s">
        <v>524</v>
      </c>
      <c r="AA66" s="18" t="s">
        <v>26</v>
      </c>
      <c r="AB66" s="18"/>
      <c r="AC66" s="18"/>
      <c r="AD66" s="18"/>
    </row>
    <row r="67" spans="1:30" s="14" customFormat="1" x14ac:dyDescent="0.3">
      <c r="A67" s="11"/>
      <c r="B67" s="11" t="s">
        <v>1742</v>
      </c>
      <c r="C67" s="11" t="s">
        <v>1743</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18" t="s">
        <v>46</v>
      </c>
      <c r="Y67" s="18" t="s">
        <v>47</v>
      </c>
      <c r="Z67" s="18" t="s">
        <v>525</v>
      </c>
      <c r="AA67" s="18" t="s">
        <v>26</v>
      </c>
      <c r="AB67" s="18"/>
      <c r="AC67" s="18"/>
      <c r="AD67" s="18"/>
    </row>
    <row r="68" spans="1:30" s="14" customFormat="1" x14ac:dyDescent="0.3">
      <c r="A68" s="13"/>
      <c r="B68" s="13" t="s">
        <v>1751</v>
      </c>
      <c r="C68" s="13" t="s">
        <v>1752</v>
      </c>
      <c r="D68" s="13" t="s">
        <v>556</v>
      </c>
      <c r="E68" s="35"/>
      <c r="F68" s="35"/>
      <c r="G68" s="35"/>
      <c r="H68" s="35"/>
      <c r="I68" s="4"/>
      <c r="J68" s="35"/>
      <c r="K68" s="4"/>
      <c r="L68" s="35"/>
      <c r="M68" s="4"/>
      <c r="N68" s="35"/>
      <c r="O68" s="4"/>
      <c r="P68" s="35"/>
      <c r="Q68" s="35"/>
      <c r="R68" s="35"/>
      <c r="S68" s="12"/>
      <c r="T68" s="12"/>
      <c r="U68" s="12"/>
      <c r="X68" s="18" t="s">
        <v>443</v>
      </c>
      <c r="Y68" s="18" t="s">
        <v>444</v>
      </c>
      <c r="Z68" s="18" t="s">
        <v>525</v>
      </c>
      <c r="AA68" s="18" t="s">
        <v>23</v>
      </c>
      <c r="AB68" s="18"/>
      <c r="AC68" s="18"/>
      <c r="AD68" s="18"/>
    </row>
    <row r="69" spans="1:30" s="40" customFormat="1" x14ac:dyDescent="0.3">
      <c r="A69" s="13"/>
      <c r="B69" s="13" t="s">
        <v>1757</v>
      </c>
      <c r="C69" s="13" t="s">
        <v>1758</v>
      </c>
      <c r="D69" s="13" t="s">
        <v>556</v>
      </c>
      <c r="E69" s="35"/>
      <c r="F69" s="35"/>
      <c r="G69" s="35"/>
      <c r="H69" s="35"/>
      <c r="I69" s="4"/>
      <c r="J69" s="35"/>
      <c r="K69" s="4"/>
      <c r="L69" s="35"/>
      <c r="M69" s="4"/>
      <c r="N69" s="35"/>
      <c r="O69" s="4"/>
      <c r="P69" s="35"/>
      <c r="Q69" s="35"/>
      <c r="R69" s="35"/>
      <c r="S69" s="12"/>
      <c r="T69" s="12"/>
      <c r="U69" s="12"/>
      <c r="X69" s="18" t="s">
        <v>48</v>
      </c>
      <c r="Y69" s="18" t="s">
        <v>49</v>
      </c>
      <c r="Z69" s="18" t="s">
        <v>524</v>
      </c>
      <c r="AA69" s="18" t="s">
        <v>26</v>
      </c>
      <c r="AB69" s="18"/>
      <c r="AC69" s="18"/>
      <c r="AD69" s="18"/>
    </row>
    <row r="70" spans="1:30" s="14" customFormat="1" x14ac:dyDescent="0.3">
      <c r="A70" s="11"/>
      <c r="B70" s="11" t="s">
        <v>1824</v>
      </c>
      <c r="C70" s="11" t="s">
        <v>1825</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18" t="s">
        <v>50</v>
      </c>
      <c r="Y70" s="18" t="s">
        <v>51</v>
      </c>
      <c r="Z70" s="18" t="s">
        <v>525</v>
      </c>
      <c r="AA70" s="18" t="s">
        <v>26</v>
      </c>
      <c r="AB70" s="18"/>
      <c r="AC70" s="18"/>
      <c r="AD70" s="18"/>
    </row>
    <row r="71" spans="1:30" s="14" customFormat="1" x14ac:dyDescent="0.3">
      <c r="A71" s="13"/>
      <c r="B71" s="13" t="s">
        <v>1832</v>
      </c>
      <c r="C71" s="13" t="s">
        <v>1833</v>
      </c>
      <c r="D71" s="13" t="s">
        <v>556</v>
      </c>
      <c r="E71" s="35"/>
      <c r="F71" s="35"/>
      <c r="G71" s="35"/>
      <c r="H71" s="35"/>
      <c r="I71" s="4"/>
      <c r="J71" s="35"/>
      <c r="K71" s="4"/>
      <c r="L71" s="35"/>
      <c r="M71" s="4"/>
      <c r="N71" s="35"/>
      <c r="O71" s="4"/>
      <c r="P71" s="35"/>
      <c r="Q71" s="35"/>
      <c r="R71" s="35"/>
      <c r="S71" s="12"/>
      <c r="T71" s="12"/>
      <c r="U71" s="12"/>
      <c r="X71" s="18" t="s">
        <v>445</v>
      </c>
      <c r="Y71" s="18" t="s">
        <v>446</v>
      </c>
      <c r="Z71" s="18" t="s">
        <v>524</v>
      </c>
      <c r="AA71" s="18" t="s">
        <v>442</v>
      </c>
      <c r="AB71" s="18"/>
      <c r="AC71" s="18"/>
      <c r="AD71" s="18"/>
    </row>
    <row r="72" spans="1:30" s="14" customFormat="1" x14ac:dyDescent="0.3">
      <c r="A72" s="13"/>
      <c r="B72" s="13" t="s">
        <v>1837</v>
      </c>
      <c r="C72" s="13" t="s">
        <v>1838</v>
      </c>
      <c r="D72" s="13" t="s">
        <v>556</v>
      </c>
      <c r="E72" s="35"/>
      <c r="F72" s="35"/>
      <c r="G72" s="35"/>
      <c r="H72" s="35"/>
      <c r="I72" s="4"/>
      <c r="J72" s="35"/>
      <c r="K72" s="4"/>
      <c r="L72" s="35"/>
      <c r="M72" s="4"/>
      <c r="N72" s="35"/>
      <c r="O72" s="4"/>
      <c r="P72" s="35"/>
      <c r="Q72" s="35"/>
      <c r="R72" s="35"/>
      <c r="S72" s="12"/>
      <c r="T72" s="12"/>
      <c r="U72" s="12"/>
      <c r="X72" s="18" t="s">
        <v>52</v>
      </c>
      <c r="Y72" s="18" t="s">
        <v>53</v>
      </c>
      <c r="Z72" s="18" t="s">
        <v>525</v>
      </c>
      <c r="AA72" s="18" t="s">
        <v>16</v>
      </c>
      <c r="AB72" s="18"/>
      <c r="AC72" s="18"/>
      <c r="AD72" s="18"/>
    </row>
    <row r="73" spans="1:30" s="40" customFormat="1" x14ac:dyDescent="0.3">
      <c r="A73" s="11"/>
      <c r="B73" s="11" t="s">
        <v>1841</v>
      </c>
      <c r="C73" s="11" t="s">
        <v>1842</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18" t="s">
        <v>447</v>
      </c>
      <c r="Y73" s="18" t="s">
        <v>448</v>
      </c>
      <c r="Z73" s="18" t="s">
        <v>526</v>
      </c>
      <c r="AA73" s="18" t="s">
        <v>26</v>
      </c>
      <c r="AB73" s="18"/>
      <c r="AC73" s="18"/>
      <c r="AD73" s="18"/>
    </row>
    <row r="74" spans="1:30" s="14" customFormat="1" x14ac:dyDescent="0.3">
      <c r="A74" s="13"/>
      <c r="B74" s="13" t="s">
        <v>1850</v>
      </c>
      <c r="C74" s="13" t="s">
        <v>1851</v>
      </c>
      <c r="D74" s="13" t="s">
        <v>556</v>
      </c>
      <c r="E74" s="35"/>
      <c r="F74" s="35"/>
      <c r="G74" s="35"/>
      <c r="H74" s="35"/>
      <c r="I74" s="4"/>
      <c r="J74" s="35"/>
      <c r="K74" s="4"/>
      <c r="L74" s="35"/>
      <c r="M74" s="4"/>
      <c r="N74" s="35"/>
      <c r="O74" s="4"/>
      <c r="P74" s="35"/>
      <c r="Q74" s="35"/>
      <c r="R74" s="35"/>
      <c r="S74" s="12"/>
      <c r="T74" s="12"/>
      <c r="U74" s="12"/>
      <c r="X74" s="18" t="s">
        <v>449</v>
      </c>
      <c r="Y74" s="18" t="s">
        <v>450</v>
      </c>
      <c r="Z74" s="18" t="s">
        <v>526</v>
      </c>
      <c r="AA74" s="18" t="s">
        <v>89</v>
      </c>
      <c r="AB74" s="18"/>
      <c r="AC74" s="18"/>
      <c r="AD74" s="18"/>
    </row>
    <row r="75" spans="1:30" s="14" customFormat="1" x14ac:dyDescent="0.3">
      <c r="A75" s="13"/>
      <c r="B75" s="13" t="s">
        <v>1854</v>
      </c>
      <c r="C75" s="13" t="s">
        <v>1855</v>
      </c>
      <c r="D75" s="13" t="s">
        <v>556</v>
      </c>
      <c r="E75" s="35"/>
      <c r="F75" s="35"/>
      <c r="G75" s="35"/>
      <c r="H75" s="35"/>
      <c r="I75" s="4"/>
      <c r="J75" s="35"/>
      <c r="K75" s="4"/>
      <c r="L75" s="35"/>
      <c r="M75" s="4"/>
      <c r="N75" s="35"/>
      <c r="O75" s="4"/>
      <c r="P75" s="35"/>
      <c r="Q75" s="35"/>
      <c r="R75" s="35"/>
      <c r="S75" s="12"/>
      <c r="T75" s="12"/>
      <c r="U75" s="12"/>
      <c r="X75" s="18" t="s">
        <v>451</v>
      </c>
      <c r="Y75" s="18" t="s">
        <v>452</v>
      </c>
      <c r="Z75" s="18" t="s">
        <v>526</v>
      </c>
      <c r="AA75" s="18" t="s">
        <v>89</v>
      </c>
      <c r="AB75" s="18"/>
      <c r="AC75" s="18"/>
      <c r="AD75" s="18"/>
    </row>
    <row r="76" spans="1:30" s="14" customFormat="1" x14ac:dyDescent="0.3">
      <c r="A76" s="11"/>
      <c r="B76" s="11" t="s">
        <v>1876</v>
      </c>
      <c r="C76" s="11" t="s">
        <v>4483</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18" t="s">
        <v>54</v>
      </c>
      <c r="Y76" s="18" t="s">
        <v>55</v>
      </c>
      <c r="Z76" s="18" t="s">
        <v>3758</v>
      </c>
      <c r="AA76" s="18" t="s">
        <v>39</v>
      </c>
      <c r="AB76" s="18"/>
      <c r="AC76" s="18"/>
      <c r="AD76" s="18"/>
    </row>
    <row r="77" spans="1:30" s="40" customFormat="1" x14ac:dyDescent="0.3">
      <c r="A77" s="13"/>
      <c r="B77" s="13" t="s">
        <v>1881</v>
      </c>
      <c r="C77" s="13" t="s">
        <v>4484</v>
      </c>
      <c r="D77" s="13" t="s">
        <v>556</v>
      </c>
      <c r="E77" s="35"/>
      <c r="F77" s="35"/>
      <c r="G77" s="35"/>
      <c r="H77" s="35"/>
      <c r="I77" s="4"/>
      <c r="J77" s="35"/>
      <c r="K77" s="4"/>
      <c r="L77" s="35"/>
      <c r="M77" s="4"/>
      <c r="N77" s="35"/>
      <c r="O77" s="4"/>
      <c r="P77" s="35"/>
      <c r="Q77" s="35"/>
      <c r="R77" s="35"/>
      <c r="S77" s="12"/>
      <c r="T77" s="12"/>
      <c r="U77" s="12"/>
      <c r="X77" s="18" t="s">
        <v>453</v>
      </c>
      <c r="Y77" s="18" t="s">
        <v>454</v>
      </c>
      <c r="Z77" s="18" t="s">
        <v>3758</v>
      </c>
      <c r="AA77" s="18" t="s">
        <v>442</v>
      </c>
      <c r="AB77" s="18"/>
      <c r="AC77" s="18"/>
      <c r="AD77" s="18"/>
    </row>
    <row r="78" spans="1:30" s="14" customFormat="1" x14ac:dyDescent="0.3">
      <c r="A78" s="13"/>
      <c r="B78" s="13" t="s">
        <v>1885</v>
      </c>
      <c r="C78" s="13" t="s">
        <v>1886</v>
      </c>
      <c r="D78" s="13" t="s">
        <v>556</v>
      </c>
      <c r="E78" s="35"/>
      <c r="F78" s="35"/>
      <c r="G78" s="35"/>
      <c r="H78" s="35"/>
      <c r="I78" s="4"/>
      <c r="J78" s="35"/>
      <c r="K78" s="4"/>
      <c r="L78" s="35"/>
      <c r="M78" s="4"/>
      <c r="N78" s="35"/>
      <c r="O78" s="4"/>
      <c r="P78" s="35"/>
      <c r="Q78" s="35"/>
      <c r="R78" s="35"/>
      <c r="S78" s="12"/>
      <c r="T78" s="12"/>
      <c r="U78" s="12"/>
      <c r="X78" s="18" t="s">
        <v>455</v>
      </c>
      <c r="Y78" s="18" t="s">
        <v>456</v>
      </c>
      <c r="Z78" s="18" t="s">
        <v>526</v>
      </c>
      <c r="AA78" s="18" t="s">
        <v>89</v>
      </c>
      <c r="AB78" s="18"/>
      <c r="AC78" s="18"/>
      <c r="AD78" s="18"/>
    </row>
    <row r="79" spans="1:30" s="14" customFormat="1" x14ac:dyDescent="0.3">
      <c r="A79" s="11"/>
      <c r="B79" s="11" t="s">
        <v>1940</v>
      </c>
      <c r="C79" s="11" t="s">
        <v>1941</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18" t="s">
        <v>457</v>
      </c>
      <c r="Y79" s="18" t="s">
        <v>458</v>
      </c>
      <c r="Z79" s="18" t="s">
        <v>524</v>
      </c>
      <c r="AA79" s="18" t="s">
        <v>23</v>
      </c>
      <c r="AB79" s="18"/>
      <c r="AC79" s="18"/>
      <c r="AD79" s="18"/>
    </row>
    <row r="80" spans="1:30" s="14" customFormat="1" x14ac:dyDescent="0.3">
      <c r="A80" s="13"/>
      <c r="B80" s="13" t="s">
        <v>1946</v>
      </c>
      <c r="C80" s="13" t="s">
        <v>1947</v>
      </c>
      <c r="D80" s="13" t="s">
        <v>556</v>
      </c>
      <c r="E80" s="35"/>
      <c r="F80" s="35"/>
      <c r="G80" s="35"/>
      <c r="H80" s="35"/>
      <c r="I80" s="4"/>
      <c r="J80" s="35"/>
      <c r="K80" s="4"/>
      <c r="L80" s="35"/>
      <c r="M80" s="4"/>
      <c r="N80" s="35"/>
      <c r="O80" s="4"/>
      <c r="P80" s="35"/>
      <c r="Q80" s="35"/>
      <c r="R80" s="35"/>
      <c r="S80" s="12"/>
      <c r="T80" s="12"/>
      <c r="U80" s="12"/>
      <c r="X80" s="18" t="s">
        <v>56</v>
      </c>
      <c r="Y80" s="18" t="s">
        <v>57</v>
      </c>
      <c r="Z80" s="18" t="s">
        <v>524</v>
      </c>
      <c r="AA80" s="18" t="s">
        <v>11</v>
      </c>
      <c r="AB80" s="18"/>
      <c r="AC80" s="18"/>
      <c r="AD80" s="18"/>
    </row>
    <row r="81" spans="1:30" s="40" customFormat="1" x14ac:dyDescent="0.3">
      <c r="A81" s="13"/>
      <c r="B81" s="13" t="s">
        <v>1950</v>
      </c>
      <c r="C81" s="13" t="s">
        <v>1951</v>
      </c>
      <c r="D81" s="13" t="s">
        <v>556</v>
      </c>
      <c r="E81" s="35"/>
      <c r="F81" s="35"/>
      <c r="G81" s="35"/>
      <c r="H81" s="35"/>
      <c r="I81" s="4"/>
      <c r="J81" s="35"/>
      <c r="K81" s="4"/>
      <c r="L81" s="35"/>
      <c r="M81" s="4"/>
      <c r="N81" s="35"/>
      <c r="O81" s="4"/>
      <c r="P81" s="35"/>
      <c r="Q81" s="35"/>
      <c r="R81" s="35"/>
      <c r="S81" s="12"/>
      <c r="T81" s="12"/>
      <c r="U81" s="12"/>
      <c r="X81" s="18" t="s">
        <v>58</v>
      </c>
      <c r="Y81" s="18" t="s">
        <v>59</v>
      </c>
      <c r="Z81" s="18" t="s">
        <v>524</v>
      </c>
      <c r="AA81" s="18" t="s">
        <v>6</v>
      </c>
      <c r="AB81" s="18"/>
      <c r="AC81" s="18"/>
      <c r="AD81" s="18"/>
    </row>
    <row r="82" spans="1:30" s="14" customFormat="1" x14ac:dyDescent="0.3">
      <c r="A82" s="11"/>
      <c r="B82" s="11" t="s">
        <v>1972</v>
      </c>
      <c r="C82" s="11" t="s">
        <v>1973</v>
      </c>
      <c r="D82" s="11" t="s">
        <v>556</v>
      </c>
      <c r="E82" s="3"/>
      <c r="F82" s="35"/>
      <c r="G82" s="3"/>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18" t="s">
        <v>60</v>
      </c>
      <c r="Y82" s="18" t="s">
        <v>61</v>
      </c>
      <c r="Z82" s="18" t="s">
        <v>524</v>
      </c>
      <c r="AA82" s="18" t="s">
        <v>62</v>
      </c>
      <c r="AB82" s="18"/>
      <c r="AC82" s="18"/>
      <c r="AD82" s="18"/>
    </row>
    <row r="83" spans="1:30" s="14" customFormat="1" x14ac:dyDescent="0.3">
      <c r="A83" s="13"/>
      <c r="B83" s="13" t="s">
        <v>1978</v>
      </c>
      <c r="C83" s="13" t="s">
        <v>1979</v>
      </c>
      <c r="D83" s="13" t="s">
        <v>556</v>
      </c>
      <c r="E83" s="35"/>
      <c r="F83" s="35"/>
      <c r="G83" s="35"/>
      <c r="H83" s="35"/>
      <c r="I83" s="4"/>
      <c r="J83" s="35"/>
      <c r="K83" s="4"/>
      <c r="L83" s="35"/>
      <c r="M83" s="4"/>
      <c r="N83" s="35"/>
      <c r="O83" s="4"/>
      <c r="P83" s="35"/>
      <c r="Q83" s="35"/>
      <c r="R83" s="35"/>
      <c r="S83" s="12"/>
      <c r="T83" s="12"/>
      <c r="U83" s="12"/>
      <c r="X83" s="18" t="s">
        <v>63</v>
      </c>
      <c r="Y83" s="18" t="s">
        <v>64</v>
      </c>
      <c r="Z83" s="18" t="s">
        <v>524</v>
      </c>
      <c r="AA83" s="18" t="s">
        <v>6</v>
      </c>
      <c r="AB83" s="18"/>
      <c r="AC83" s="18"/>
      <c r="AD83" s="18"/>
    </row>
    <row r="84" spans="1:30" s="14" customFormat="1" x14ac:dyDescent="0.3">
      <c r="A84" s="13"/>
      <c r="B84" s="13" t="s">
        <v>1981</v>
      </c>
      <c r="C84" s="13" t="s">
        <v>1982</v>
      </c>
      <c r="D84" s="13" t="s">
        <v>556</v>
      </c>
      <c r="E84" s="35"/>
      <c r="F84" s="35"/>
      <c r="G84" s="35"/>
      <c r="H84" s="35"/>
      <c r="I84" s="4"/>
      <c r="J84" s="35"/>
      <c r="K84" s="4"/>
      <c r="L84" s="35"/>
      <c r="M84" s="4"/>
      <c r="N84" s="35"/>
      <c r="O84" s="4"/>
      <c r="P84" s="35"/>
      <c r="Q84" s="35"/>
      <c r="R84" s="35"/>
      <c r="S84" s="12"/>
      <c r="T84" s="12"/>
      <c r="U84" s="12"/>
      <c r="X84" s="18" t="s">
        <v>459</v>
      </c>
      <c r="Y84" s="18" t="s">
        <v>460</v>
      </c>
      <c r="Z84" s="18" t="s">
        <v>524</v>
      </c>
      <c r="AA84" s="18" t="s">
        <v>442</v>
      </c>
      <c r="AB84" s="18"/>
      <c r="AC84" s="18"/>
      <c r="AD84" s="18"/>
    </row>
    <row r="85" spans="1:30" s="40" customFormat="1" x14ac:dyDescent="0.3">
      <c r="A85" s="11"/>
      <c r="B85" s="11" t="s">
        <v>2004</v>
      </c>
      <c r="C85" s="11" t="s">
        <v>2005</v>
      </c>
      <c r="D85" s="11" t="s">
        <v>556</v>
      </c>
      <c r="E85" s="3"/>
      <c r="F85" s="35"/>
      <c r="G85" s="3"/>
      <c r="H85" s="3"/>
      <c r="I85" s="5" t="str">
        <f>IF(AND(ISNUMBER(I86),ISNUMBER(I87)), I86/I87, "")</f>
        <v/>
      </c>
      <c r="J85" s="3"/>
      <c r="K85" s="5" t="str">
        <f>IF(AND(ISNUMBER(K86),ISNUMBER(K87)), K86/K87, "")</f>
        <v/>
      </c>
      <c r="L85" s="3"/>
      <c r="M85" s="5" t="str">
        <f>IF(AND(ISNUMBER(M86),ISNUMBER(M87)), M86/M87, "")</f>
        <v/>
      </c>
      <c r="N85" s="3"/>
      <c r="O85" s="5" t="str">
        <f>IF(AND(ISNUMBER(O86),ISNUMBER(O87)), O86/O87, "")</f>
        <v/>
      </c>
      <c r="P85" s="12"/>
      <c r="Q85" s="12"/>
      <c r="R85" s="12"/>
      <c r="S85" s="12"/>
      <c r="T85" s="12"/>
      <c r="U85" s="12"/>
      <c r="X85" s="18" t="s">
        <v>65</v>
      </c>
      <c r="Y85" s="18" t="s">
        <v>66</v>
      </c>
      <c r="Z85" s="18" t="s">
        <v>524</v>
      </c>
      <c r="AA85" s="18" t="s">
        <v>39</v>
      </c>
      <c r="AB85" s="18"/>
      <c r="AC85" s="18"/>
      <c r="AD85" s="18"/>
    </row>
    <row r="86" spans="1:30" s="14" customFormat="1" x14ac:dyDescent="0.3">
      <c r="A86" s="13"/>
      <c r="B86" s="13" t="s">
        <v>2013</v>
      </c>
      <c r="C86" s="13" t="s">
        <v>2014</v>
      </c>
      <c r="D86" s="13" t="s">
        <v>556</v>
      </c>
      <c r="E86" s="35"/>
      <c r="F86" s="35"/>
      <c r="G86" s="35"/>
      <c r="H86" s="35"/>
      <c r="I86" s="4"/>
      <c r="J86" s="35"/>
      <c r="K86" s="4"/>
      <c r="L86" s="35"/>
      <c r="M86" s="4"/>
      <c r="N86" s="35"/>
      <c r="O86" s="4"/>
      <c r="P86" s="35"/>
      <c r="Q86" s="35"/>
      <c r="R86" s="35"/>
      <c r="S86" s="12"/>
      <c r="T86" s="12"/>
      <c r="U86" s="12"/>
      <c r="X86" s="18" t="s">
        <v>67</v>
      </c>
      <c r="Y86" s="18" t="s">
        <v>68</v>
      </c>
      <c r="Z86" s="18" t="s">
        <v>524</v>
      </c>
      <c r="AA86" s="18" t="s">
        <v>16</v>
      </c>
      <c r="AB86" s="18"/>
      <c r="AC86" s="18"/>
      <c r="AD86" s="18"/>
    </row>
    <row r="87" spans="1:30" s="14" customFormat="1" x14ac:dyDescent="0.3">
      <c r="A87" s="13"/>
      <c r="B87" s="13" t="s">
        <v>2018</v>
      </c>
      <c r="C87" s="13" t="s">
        <v>2019</v>
      </c>
      <c r="D87" s="13" t="s">
        <v>556</v>
      </c>
      <c r="E87" s="35"/>
      <c r="F87" s="35"/>
      <c r="G87" s="35"/>
      <c r="H87" s="35"/>
      <c r="I87" s="4"/>
      <c r="J87" s="35"/>
      <c r="K87" s="4"/>
      <c r="L87" s="35"/>
      <c r="M87" s="4"/>
      <c r="N87" s="35"/>
      <c r="O87" s="4"/>
      <c r="P87" s="35"/>
      <c r="Q87" s="35"/>
      <c r="R87" s="35"/>
      <c r="S87" s="12"/>
      <c r="T87" s="12"/>
      <c r="U87" s="12"/>
      <c r="X87" s="18" t="s">
        <v>461</v>
      </c>
      <c r="Y87" s="18" t="s">
        <v>462</v>
      </c>
      <c r="Z87" s="18" t="s">
        <v>524</v>
      </c>
      <c r="AA87" s="18" t="s">
        <v>442</v>
      </c>
      <c r="AB87" s="18"/>
      <c r="AC87" s="18"/>
      <c r="AD87" s="18"/>
    </row>
    <row r="88" spans="1:30" s="29" customFormat="1" x14ac:dyDescent="0.3">
      <c r="A88" s="11"/>
      <c r="B88" s="11" t="s">
        <v>2040</v>
      </c>
      <c r="C88" s="11" t="s">
        <v>2041</v>
      </c>
      <c r="D88" s="11" t="s">
        <v>556</v>
      </c>
      <c r="E88" s="3"/>
      <c r="F88" s="35"/>
      <c r="G88" s="3"/>
      <c r="H88" s="3"/>
      <c r="I88" s="5" t="str">
        <f>IF(AND(ISNUMBER(I89),ISNUMBER(I90)), I89/I90, "")</f>
        <v/>
      </c>
      <c r="J88" s="3"/>
      <c r="K88" s="5" t="str">
        <f>IF(AND(ISNUMBER(K89),ISNUMBER(K90)), K89/K90, "")</f>
        <v/>
      </c>
      <c r="L88" s="3"/>
      <c r="M88" s="5" t="str">
        <f>IF(AND(ISNUMBER(M89),ISNUMBER(M90)), M89/M90, "")</f>
        <v/>
      </c>
      <c r="N88" s="3"/>
      <c r="O88" s="5" t="str">
        <f>IF(AND(ISNUMBER(O89),ISNUMBER(O90)), O89/O90, "")</f>
        <v/>
      </c>
      <c r="P88" s="12"/>
      <c r="Q88" s="12"/>
      <c r="R88" s="12"/>
      <c r="S88" s="12"/>
      <c r="T88" s="12"/>
      <c r="U88" s="12"/>
      <c r="X88" s="18" t="s">
        <v>69</v>
      </c>
      <c r="Y88" s="18" t="s">
        <v>70</v>
      </c>
      <c r="Z88" s="18" t="s">
        <v>525</v>
      </c>
      <c r="AA88" s="18" t="s">
        <v>39</v>
      </c>
      <c r="AB88" s="18"/>
      <c r="AC88" s="18"/>
      <c r="AD88" s="18"/>
    </row>
    <row r="89" spans="1:30" s="14" customFormat="1" x14ac:dyDescent="0.3">
      <c r="A89" s="13"/>
      <c r="B89" s="13" t="s">
        <v>2046</v>
      </c>
      <c r="C89" s="13" t="s">
        <v>2047</v>
      </c>
      <c r="D89" s="13" t="s">
        <v>556</v>
      </c>
      <c r="E89" s="35"/>
      <c r="F89" s="35"/>
      <c r="G89" s="35"/>
      <c r="H89" s="35"/>
      <c r="I89" s="4"/>
      <c r="J89" s="35"/>
      <c r="K89" s="4"/>
      <c r="L89" s="35"/>
      <c r="M89" s="4"/>
      <c r="N89" s="35"/>
      <c r="O89" s="4"/>
      <c r="P89" s="35"/>
      <c r="Q89" s="35"/>
      <c r="R89" s="35"/>
      <c r="S89" s="12"/>
      <c r="T89" s="12"/>
      <c r="U89" s="12"/>
      <c r="X89" s="18" t="s">
        <v>71</v>
      </c>
      <c r="Y89" s="18" t="s">
        <v>72</v>
      </c>
      <c r="Z89" s="18" t="s">
        <v>524</v>
      </c>
      <c r="AA89" s="18" t="s">
        <v>11</v>
      </c>
      <c r="AB89" s="18"/>
      <c r="AC89" s="18"/>
      <c r="AD89" s="18"/>
    </row>
    <row r="90" spans="1:30" s="14" customFormat="1" x14ac:dyDescent="0.3">
      <c r="A90" s="13"/>
      <c r="B90" s="13" t="s">
        <v>2051</v>
      </c>
      <c r="C90" s="13" t="s">
        <v>2052</v>
      </c>
      <c r="D90" s="13" t="s">
        <v>556</v>
      </c>
      <c r="E90" s="35"/>
      <c r="F90" s="35"/>
      <c r="G90" s="35"/>
      <c r="H90" s="35"/>
      <c r="I90" s="4"/>
      <c r="J90" s="35"/>
      <c r="K90" s="4"/>
      <c r="L90" s="35"/>
      <c r="M90" s="4"/>
      <c r="N90" s="35"/>
      <c r="O90" s="4"/>
      <c r="P90" s="35"/>
      <c r="Q90" s="35"/>
      <c r="R90" s="35"/>
      <c r="S90" s="12"/>
      <c r="T90" s="12"/>
      <c r="U90" s="12"/>
      <c r="X90" s="18" t="s">
        <v>463</v>
      </c>
      <c r="Y90" s="18" t="s">
        <v>464</v>
      </c>
      <c r="Z90" s="18" t="s">
        <v>524</v>
      </c>
      <c r="AA90" s="18" t="s">
        <v>442</v>
      </c>
      <c r="AB90" s="18"/>
      <c r="AC90" s="18"/>
      <c r="AD90" s="18"/>
    </row>
    <row r="91" spans="1:30" s="14" customFormat="1" x14ac:dyDescent="0.3">
      <c r="A91" s="11"/>
      <c r="B91" s="11" t="s">
        <v>2356</v>
      </c>
      <c r="C91" s="11" t="s">
        <v>2357</v>
      </c>
      <c r="D91" s="11" t="s">
        <v>556</v>
      </c>
      <c r="E91" s="3"/>
      <c r="F91" s="35"/>
      <c r="G91" s="3"/>
      <c r="H91" s="3"/>
      <c r="I91" s="5" t="str">
        <f>IF(AND(ISNUMBER(I92),ISNUMBER(I93)), I92/I93, "")</f>
        <v/>
      </c>
      <c r="J91" s="3"/>
      <c r="K91" s="5" t="str">
        <f>IF(AND(ISNUMBER(K92),ISNUMBER(K93)), K92/K93, "")</f>
        <v/>
      </c>
      <c r="L91" s="3"/>
      <c r="M91" s="5" t="str">
        <f>IF(AND(ISNUMBER(M92),ISNUMBER(M93)), M92/M93, "")</f>
        <v/>
      </c>
      <c r="N91" s="3"/>
      <c r="O91" s="5" t="str">
        <f>IF(AND(ISNUMBER(O92),ISNUMBER(O93)), O92/O93, "")</f>
        <v/>
      </c>
      <c r="P91" s="12"/>
      <c r="Q91" s="12"/>
      <c r="R91" s="12"/>
      <c r="S91" s="12"/>
      <c r="T91" s="12"/>
      <c r="U91" s="12"/>
      <c r="X91" s="18" t="s">
        <v>73</v>
      </c>
      <c r="Y91" s="18" t="s">
        <v>74</v>
      </c>
      <c r="Z91" s="18" t="s">
        <v>525</v>
      </c>
      <c r="AA91" s="18" t="s">
        <v>39</v>
      </c>
      <c r="AB91" s="18"/>
      <c r="AC91" s="18"/>
      <c r="AD91" s="18"/>
    </row>
    <row r="92" spans="1:30" s="14" customFormat="1" x14ac:dyDescent="0.3">
      <c r="A92" s="13"/>
      <c r="B92" s="13" t="s">
        <v>2365</v>
      </c>
      <c r="C92" s="13" t="s">
        <v>2366</v>
      </c>
      <c r="D92" s="13" t="s">
        <v>556</v>
      </c>
      <c r="E92" s="35"/>
      <c r="F92" s="35"/>
      <c r="G92" s="35"/>
      <c r="H92" s="35"/>
      <c r="I92" s="4"/>
      <c r="J92" s="35"/>
      <c r="K92" s="4"/>
      <c r="L92" s="35"/>
      <c r="M92" s="4"/>
      <c r="N92" s="35"/>
      <c r="O92" s="4"/>
      <c r="P92" s="35"/>
      <c r="Q92" s="35"/>
      <c r="R92" s="35"/>
      <c r="S92" s="12"/>
      <c r="T92" s="12"/>
      <c r="U92" s="12"/>
      <c r="X92" s="18" t="s">
        <v>75</v>
      </c>
      <c r="Y92" s="18" t="s">
        <v>76</v>
      </c>
      <c r="Z92" s="18" t="s">
        <v>3758</v>
      </c>
      <c r="AA92" s="18" t="s">
        <v>26</v>
      </c>
      <c r="AB92" s="18"/>
      <c r="AC92" s="18"/>
      <c r="AD92" s="18"/>
    </row>
    <row r="93" spans="1:30" s="14" customFormat="1" x14ac:dyDescent="0.3">
      <c r="A93" s="13"/>
      <c r="B93" s="13" t="s">
        <v>2369</v>
      </c>
      <c r="C93" s="13" t="s">
        <v>2370</v>
      </c>
      <c r="D93" s="13" t="s">
        <v>556</v>
      </c>
      <c r="E93" s="35"/>
      <c r="F93" s="35"/>
      <c r="G93" s="35"/>
      <c r="H93" s="35"/>
      <c r="I93" s="4"/>
      <c r="J93" s="35"/>
      <c r="K93" s="4"/>
      <c r="L93" s="35"/>
      <c r="M93" s="4"/>
      <c r="N93" s="35"/>
      <c r="O93" s="4"/>
      <c r="P93" s="35"/>
      <c r="Q93" s="35"/>
      <c r="R93" s="35"/>
      <c r="S93" s="12"/>
      <c r="T93" s="12"/>
      <c r="U93" s="12"/>
      <c r="X93" s="18" t="s">
        <v>77</v>
      </c>
      <c r="Y93" s="18" t="s">
        <v>78</v>
      </c>
      <c r="Z93" s="18" t="s">
        <v>524</v>
      </c>
      <c r="AA93" s="18" t="s">
        <v>11</v>
      </c>
      <c r="AB93" s="18"/>
      <c r="AC93" s="18"/>
      <c r="AD93" s="18"/>
    </row>
    <row r="94" spans="1:30" s="14" customFormat="1" ht="28.8" x14ac:dyDescent="0.3">
      <c r="A94" s="11"/>
      <c r="B94" s="11" t="s">
        <v>2401</v>
      </c>
      <c r="C94" s="11" t="s">
        <v>2402</v>
      </c>
      <c r="D94" s="11" t="s">
        <v>556</v>
      </c>
      <c r="E94" s="3"/>
      <c r="F94" s="35"/>
      <c r="G94" s="3"/>
      <c r="H94" s="3"/>
      <c r="I94" s="5" t="str">
        <f>IF(AND(ISNUMBER(I95),ISNUMBER(I96)), I95/I96, "")</f>
        <v/>
      </c>
      <c r="J94" s="3"/>
      <c r="K94" s="5" t="str">
        <f>IF(AND(ISNUMBER(K95),ISNUMBER(K96)), K95/K96, "")</f>
        <v/>
      </c>
      <c r="L94" s="3"/>
      <c r="M94" s="5" t="str">
        <f>IF(AND(ISNUMBER(M95),ISNUMBER(M96)), M95/M96, "")</f>
        <v/>
      </c>
      <c r="N94" s="3"/>
      <c r="O94" s="5" t="str">
        <f>IF(AND(ISNUMBER(O95),ISNUMBER(O96)), O95/O96, "")</f>
        <v/>
      </c>
      <c r="P94" s="12"/>
      <c r="Q94" s="12"/>
      <c r="R94" s="12"/>
      <c r="S94" s="12"/>
      <c r="T94" s="12"/>
      <c r="U94" s="12"/>
      <c r="X94" s="18" t="s">
        <v>465</v>
      </c>
      <c r="Y94" s="18" t="s">
        <v>466</v>
      </c>
      <c r="Z94" s="18" t="s">
        <v>525</v>
      </c>
      <c r="AA94" s="18" t="s">
        <v>442</v>
      </c>
      <c r="AB94" s="18"/>
      <c r="AC94" s="18"/>
      <c r="AD94" s="18"/>
    </row>
    <row r="95" spans="1:30" s="14" customFormat="1" x14ac:dyDescent="0.3">
      <c r="A95" s="13"/>
      <c r="B95" s="13" t="s">
        <v>2410</v>
      </c>
      <c r="C95" s="13" t="s">
        <v>2411</v>
      </c>
      <c r="D95" s="13" t="s">
        <v>556</v>
      </c>
      <c r="E95" s="35"/>
      <c r="F95" s="35"/>
      <c r="G95" s="35"/>
      <c r="H95" s="35"/>
      <c r="I95" s="4"/>
      <c r="J95" s="35"/>
      <c r="K95" s="4"/>
      <c r="L95" s="35"/>
      <c r="M95" s="4"/>
      <c r="N95" s="35"/>
      <c r="O95" s="4"/>
      <c r="P95" s="35"/>
      <c r="Q95" s="35"/>
      <c r="R95" s="35"/>
      <c r="S95" s="12"/>
      <c r="T95" s="12"/>
      <c r="U95" s="12"/>
      <c r="X95" s="18" t="s">
        <v>79</v>
      </c>
      <c r="Y95" s="18" t="s">
        <v>80</v>
      </c>
      <c r="Z95" s="18" t="s">
        <v>524</v>
      </c>
      <c r="AA95" s="18" t="s">
        <v>23</v>
      </c>
      <c r="AB95" s="18"/>
      <c r="AC95" s="18"/>
      <c r="AD95" s="18"/>
    </row>
    <row r="96" spans="1:30" s="14" customFormat="1" x14ac:dyDescent="0.3">
      <c r="A96" s="13"/>
      <c r="B96" s="13" t="s">
        <v>2415</v>
      </c>
      <c r="C96" s="13" t="s">
        <v>2416</v>
      </c>
      <c r="D96" s="13" t="s">
        <v>556</v>
      </c>
      <c r="E96" s="35"/>
      <c r="F96" s="35"/>
      <c r="G96" s="35"/>
      <c r="H96" s="35"/>
      <c r="I96" s="4"/>
      <c r="J96" s="35"/>
      <c r="K96" s="4"/>
      <c r="L96" s="35"/>
      <c r="M96" s="4"/>
      <c r="N96" s="35"/>
      <c r="O96" s="4"/>
      <c r="P96" s="35"/>
      <c r="Q96" s="35"/>
      <c r="R96" s="35"/>
      <c r="S96" s="12"/>
      <c r="T96" s="12"/>
      <c r="U96" s="12"/>
      <c r="X96" s="18" t="s">
        <v>81</v>
      </c>
      <c r="Y96" s="18" t="s">
        <v>82</v>
      </c>
      <c r="Z96" s="18" t="s">
        <v>524</v>
      </c>
      <c r="AA96" s="18" t="s">
        <v>16</v>
      </c>
      <c r="AB96" s="18"/>
      <c r="AC96" s="18"/>
      <c r="AD96" s="18"/>
    </row>
    <row r="97" spans="1:30" s="14" customFormat="1" ht="28.8" x14ac:dyDescent="0.3">
      <c r="A97" s="11"/>
      <c r="B97" s="11" t="s">
        <v>2436</v>
      </c>
      <c r="C97" s="11" t="s">
        <v>2437</v>
      </c>
      <c r="D97" s="11" t="s">
        <v>556</v>
      </c>
      <c r="E97" s="3"/>
      <c r="F97" s="35"/>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18" t="s">
        <v>83</v>
      </c>
      <c r="Y97" s="18" t="s">
        <v>84</v>
      </c>
      <c r="Z97" s="18" t="s">
        <v>524</v>
      </c>
      <c r="AA97" s="18" t="s">
        <v>11</v>
      </c>
      <c r="AB97" s="18"/>
      <c r="AC97" s="18"/>
      <c r="AD97" s="18"/>
    </row>
    <row r="98" spans="1:30" s="14" customFormat="1" ht="28.8" x14ac:dyDescent="0.3">
      <c r="A98" s="13"/>
      <c r="B98" s="13" t="s">
        <v>2445</v>
      </c>
      <c r="C98" s="13" t="s">
        <v>2446</v>
      </c>
      <c r="D98" s="13" t="s">
        <v>556</v>
      </c>
      <c r="E98" s="35"/>
      <c r="F98" s="35"/>
      <c r="G98" s="35"/>
      <c r="H98" s="35"/>
      <c r="I98" s="4"/>
      <c r="J98" s="35"/>
      <c r="K98" s="4"/>
      <c r="L98" s="35"/>
      <c r="M98" s="4"/>
      <c r="N98" s="35"/>
      <c r="O98" s="4"/>
      <c r="P98" s="35"/>
      <c r="Q98" s="35"/>
      <c r="R98" s="35"/>
      <c r="S98" s="12"/>
      <c r="T98" s="12"/>
      <c r="U98" s="12"/>
      <c r="X98" s="18" t="s">
        <v>467</v>
      </c>
      <c r="Y98" s="18" t="s">
        <v>468</v>
      </c>
      <c r="Z98" s="18" t="s">
        <v>524</v>
      </c>
      <c r="AA98" s="18" t="s">
        <v>442</v>
      </c>
      <c r="AB98" s="18"/>
      <c r="AC98" s="18"/>
      <c r="AD98" s="18"/>
    </row>
    <row r="99" spans="1:30" s="14" customFormat="1" ht="28.8" x14ac:dyDescent="0.3">
      <c r="A99" s="13"/>
      <c r="B99" s="13" t="s">
        <v>2450</v>
      </c>
      <c r="C99" s="13" t="s">
        <v>2451</v>
      </c>
      <c r="D99" s="13" t="s">
        <v>556</v>
      </c>
      <c r="E99" s="35"/>
      <c r="F99" s="35"/>
      <c r="G99" s="35"/>
      <c r="H99" s="35"/>
      <c r="I99" s="4"/>
      <c r="J99" s="35"/>
      <c r="K99" s="4"/>
      <c r="L99" s="35"/>
      <c r="M99" s="4"/>
      <c r="N99" s="35"/>
      <c r="O99" s="4"/>
      <c r="P99" s="35"/>
      <c r="Q99" s="35"/>
      <c r="R99" s="35"/>
      <c r="S99" s="12"/>
      <c r="T99" s="12"/>
      <c r="U99" s="12"/>
      <c r="X99" s="18" t="s">
        <v>85</v>
      </c>
      <c r="Y99" s="18" t="s">
        <v>86</v>
      </c>
      <c r="Z99" s="18" t="s">
        <v>524</v>
      </c>
      <c r="AA99" s="18" t="s">
        <v>16</v>
      </c>
      <c r="AB99" s="18"/>
      <c r="AC99" s="18"/>
      <c r="AD99" s="18"/>
    </row>
    <row r="100" spans="1:30" s="14" customFormat="1" x14ac:dyDescent="0.3">
      <c r="A100" s="11"/>
      <c r="B100" s="11" t="s">
        <v>2535</v>
      </c>
      <c r="C100" s="11" t="s">
        <v>2536</v>
      </c>
      <c r="D100" s="11" t="s">
        <v>556</v>
      </c>
      <c r="E100" s="3"/>
      <c r="F100" s="35"/>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18" t="s">
        <v>469</v>
      </c>
      <c r="Y100" s="18" t="s">
        <v>86</v>
      </c>
      <c r="Z100" s="18" t="s">
        <v>3758</v>
      </c>
      <c r="AA100" s="18" t="s">
        <v>442</v>
      </c>
      <c r="AB100" s="18"/>
      <c r="AC100" s="18"/>
      <c r="AD100" s="18"/>
    </row>
    <row r="101" spans="1:30" s="14" customFormat="1" x14ac:dyDescent="0.3">
      <c r="A101" s="13"/>
      <c r="B101" s="13" t="s">
        <v>2544</v>
      </c>
      <c r="C101" s="13" t="s">
        <v>2545</v>
      </c>
      <c r="D101" s="13" t="s">
        <v>556</v>
      </c>
      <c r="E101" s="35"/>
      <c r="F101" s="35"/>
      <c r="G101" s="35"/>
      <c r="H101" s="35"/>
      <c r="I101" s="4"/>
      <c r="J101" s="35"/>
      <c r="K101" s="4"/>
      <c r="L101" s="35"/>
      <c r="M101" s="4"/>
      <c r="N101" s="35"/>
      <c r="O101" s="4"/>
      <c r="P101" s="35"/>
      <c r="Q101" s="35"/>
      <c r="R101" s="35"/>
      <c r="S101" s="12"/>
      <c r="T101" s="12"/>
      <c r="U101" s="12"/>
      <c r="X101" s="18" t="s">
        <v>87</v>
      </c>
      <c r="Y101" s="18" t="s">
        <v>88</v>
      </c>
      <c r="Z101" s="18" t="s">
        <v>3758</v>
      </c>
      <c r="AA101" s="18" t="s">
        <v>89</v>
      </c>
      <c r="AB101" s="18"/>
      <c r="AC101" s="18"/>
      <c r="AD101" s="18"/>
    </row>
    <row r="102" spans="1:30" s="14" customFormat="1" x14ac:dyDescent="0.3">
      <c r="A102" s="13"/>
      <c r="B102" s="13" t="s">
        <v>2549</v>
      </c>
      <c r="C102" s="13" t="s">
        <v>2550</v>
      </c>
      <c r="D102" s="13" t="s">
        <v>556</v>
      </c>
      <c r="E102" s="35"/>
      <c r="F102" s="35"/>
      <c r="G102" s="35"/>
      <c r="H102" s="35"/>
      <c r="I102" s="4"/>
      <c r="J102" s="35"/>
      <c r="K102" s="4"/>
      <c r="L102" s="35"/>
      <c r="M102" s="4"/>
      <c r="N102" s="35"/>
      <c r="O102" s="4"/>
      <c r="P102" s="35"/>
      <c r="Q102" s="35"/>
      <c r="R102" s="35"/>
      <c r="S102" s="12"/>
      <c r="T102" s="12"/>
      <c r="U102" s="12"/>
      <c r="X102" s="18" t="s">
        <v>90</v>
      </c>
      <c r="Y102" s="18" t="s">
        <v>91</v>
      </c>
      <c r="Z102" s="18" t="s">
        <v>524</v>
      </c>
      <c r="AA102" s="18" t="s">
        <v>6</v>
      </c>
      <c r="AB102" s="18"/>
      <c r="AC102" s="18"/>
      <c r="AD102" s="18"/>
    </row>
    <row r="103" spans="1:30" s="14" customFormat="1" x14ac:dyDescent="0.3">
      <c r="A103" s="11"/>
      <c r="B103" s="11" t="s">
        <v>2624</v>
      </c>
      <c r="C103" s="11" t="s">
        <v>4485</v>
      </c>
      <c r="D103" s="11" t="s">
        <v>556</v>
      </c>
      <c r="E103" s="3"/>
      <c r="F103" s="35"/>
      <c r="G103" s="3"/>
      <c r="H103" s="3"/>
      <c r="I103" s="5" t="str">
        <f t="shared" ref="I103" si="10">IF(AND(ISNUMBER(I104),ISNUMBER(I105)), I104/I105, "")</f>
        <v/>
      </c>
      <c r="J103" s="3"/>
      <c r="K103" s="5" t="str">
        <f t="shared" ref="K103" si="11">IF(AND(ISNUMBER(K104),ISNUMBER(K105)), K104/K105, "")</f>
        <v/>
      </c>
      <c r="L103" s="3"/>
      <c r="M103" s="5" t="str">
        <f t="shared" ref="M103" si="12">IF(AND(ISNUMBER(M104),ISNUMBER(M105)), M104/M105, "")</f>
        <v/>
      </c>
      <c r="N103" s="3"/>
      <c r="O103" s="5" t="str">
        <f t="shared" ref="O103" si="13">IF(AND(ISNUMBER(O104),ISNUMBER(O105)), O104/O105, "")</f>
        <v/>
      </c>
      <c r="P103" s="12"/>
      <c r="Q103" s="12"/>
      <c r="R103" s="12"/>
      <c r="S103" s="12"/>
      <c r="T103" s="12"/>
      <c r="U103" s="12"/>
      <c r="X103" s="18" t="s">
        <v>92</v>
      </c>
      <c r="Y103" s="18" t="s">
        <v>93</v>
      </c>
      <c r="Z103" s="18" t="s">
        <v>524</v>
      </c>
      <c r="AA103" s="18" t="s">
        <v>11</v>
      </c>
      <c r="AB103" s="18"/>
      <c r="AC103" s="18"/>
      <c r="AD103" s="18"/>
    </row>
    <row r="104" spans="1:30" s="14" customFormat="1" x14ac:dyDescent="0.3">
      <c r="A104" s="13"/>
      <c r="B104" s="13" t="s">
        <v>2629</v>
      </c>
      <c r="C104" s="13" t="s">
        <v>4486</v>
      </c>
      <c r="D104" s="13" t="s">
        <v>556</v>
      </c>
      <c r="E104" s="35"/>
      <c r="F104" s="35"/>
      <c r="G104" s="35"/>
      <c r="H104" s="35"/>
      <c r="I104" s="4"/>
      <c r="J104" s="35"/>
      <c r="K104" s="4"/>
      <c r="L104" s="35"/>
      <c r="M104" s="4"/>
      <c r="N104" s="35"/>
      <c r="O104" s="4"/>
      <c r="P104" s="35"/>
      <c r="Q104" s="35"/>
      <c r="R104" s="35"/>
      <c r="S104" s="12"/>
      <c r="T104" s="12"/>
      <c r="U104" s="12"/>
      <c r="X104" s="18" t="s">
        <v>94</v>
      </c>
      <c r="Y104" s="18" t="s">
        <v>95</v>
      </c>
      <c r="Z104" s="18" t="s">
        <v>524</v>
      </c>
      <c r="AA104" s="18" t="s">
        <v>16</v>
      </c>
      <c r="AB104" s="18"/>
      <c r="AC104" s="18"/>
      <c r="AD104" s="18"/>
    </row>
    <row r="105" spans="1:30" s="14" customFormat="1" x14ac:dyDescent="0.3">
      <c r="A105" s="13"/>
      <c r="B105" s="13" t="s">
        <v>2632</v>
      </c>
      <c r="C105" s="13" t="s">
        <v>4487</v>
      </c>
      <c r="D105" s="13" t="s">
        <v>556</v>
      </c>
      <c r="E105" s="35"/>
      <c r="F105" s="35"/>
      <c r="G105" s="35"/>
      <c r="H105" s="35"/>
      <c r="I105" s="4"/>
      <c r="J105" s="35"/>
      <c r="K105" s="4"/>
      <c r="L105" s="35"/>
      <c r="M105" s="4"/>
      <c r="N105" s="35"/>
      <c r="O105" s="4"/>
      <c r="P105" s="35"/>
      <c r="Q105" s="35"/>
      <c r="R105" s="35"/>
      <c r="S105" s="12"/>
      <c r="T105" s="12"/>
      <c r="U105" s="12"/>
      <c r="X105" s="18" t="s">
        <v>96</v>
      </c>
      <c r="Y105" s="18" t="s">
        <v>97</v>
      </c>
      <c r="Z105" s="18" t="s">
        <v>3758</v>
      </c>
      <c r="AA105" s="18" t="s">
        <v>16</v>
      </c>
      <c r="AB105" s="18"/>
      <c r="AC105" s="18"/>
      <c r="AD105" s="18"/>
    </row>
    <row r="106" spans="1:30" s="14" customFormat="1" ht="28.8" x14ac:dyDescent="0.3">
      <c r="A106" s="11"/>
      <c r="B106" s="11" t="s">
        <v>2705</v>
      </c>
      <c r="C106" s="11" t="s">
        <v>2706</v>
      </c>
      <c r="D106" s="11" t="s">
        <v>556</v>
      </c>
      <c r="E106" s="3"/>
      <c r="F106" s="35"/>
      <c r="G106" s="3"/>
      <c r="H106" s="3"/>
      <c r="I106" s="5" t="str">
        <f t="shared" ref="I106" si="14">IF(AND(ISNUMBER(I107),ISNUMBER(I108)), I107/I108, "")</f>
        <v/>
      </c>
      <c r="J106" s="3"/>
      <c r="K106" s="5" t="str">
        <f t="shared" ref="K106" si="15">IF(AND(ISNUMBER(K107),ISNUMBER(K108)), K107/K108, "")</f>
        <v/>
      </c>
      <c r="L106" s="3"/>
      <c r="M106" s="5" t="str">
        <f t="shared" ref="M106" si="16">IF(AND(ISNUMBER(M107),ISNUMBER(M108)), M107/M108, "")</f>
        <v/>
      </c>
      <c r="N106" s="3"/>
      <c r="O106" s="5" t="str">
        <f t="shared" ref="O106" si="17">IF(AND(ISNUMBER(O107),ISNUMBER(O108)), O107/O108, "")</f>
        <v/>
      </c>
      <c r="P106" s="12"/>
      <c r="Q106" s="12"/>
      <c r="R106" s="12"/>
      <c r="S106" s="12"/>
      <c r="T106" s="12"/>
      <c r="U106" s="12"/>
      <c r="X106" s="18" t="s">
        <v>98</v>
      </c>
      <c r="Y106" s="18" t="s">
        <v>99</v>
      </c>
      <c r="Z106" s="18" t="s">
        <v>524</v>
      </c>
      <c r="AA106" s="18" t="s">
        <v>23</v>
      </c>
      <c r="AB106" s="18"/>
      <c r="AC106" s="18"/>
      <c r="AD106" s="18"/>
    </row>
    <row r="107" spans="1:30" s="14" customFormat="1" ht="28.8" x14ac:dyDescent="0.3">
      <c r="A107" s="13"/>
      <c r="B107" s="13" t="s">
        <v>2712</v>
      </c>
      <c r="C107" s="13" t="s">
        <v>2713</v>
      </c>
      <c r="D107" s="13" t="s">
        <v>556</v>
      </c>
      <c r="E107" s="35"/>
      <c r="F107" s="35"/>
      <c r="G107" s="35"/>
      <c r="H107" s="35"/>
      <c r="I107" s="4"/>
      <c r="J107" s="35"/>
      <c r="K107" s="4"/>
      <c r="L107" s="35"/>
      <c r="M107" s="4"/>
      <c r="N107" s="35"/>
      <c r="O107" s="4"/>
      <c r="P107" s="35"/>
      <c r="Q107" s="35"/>
      <c r="R107" s="35"/>
      <c r="S107" s="12"/>
      <c r="T107" s="12"/>
      <c r="U107" s="12"/>
      <c r="X107" s="18" t="s">
        <v>470</v>
      </c>
      <c r="Y107" s="18" t="s">
        <v>471</v>
      </c>
      <c r="Z107" s="18" t="s">
        <v>526</v>
      </c>
      <c r="AA107" s="18" t="s">
        <v>11</v>
      </c>
      <c r="AB107" s="18"/>
      <c r="AC107" s="18"/>
      <c r="AD107" s="18"/>
    </row>
    <row r="108" spans="1:30" s="14" customFormat="1" x14ac:dyDescent="0.3">
      <c r="A108" s="13"/>
      <c r="B108" s="13" t="s">
        <v>2717</v>
      </c>
      <c r="C108" s="13" t="s">
        <v>2718</v>
      </c>
      <c r="D108" s="13" t="s">
        <v>556</v>
      </c>
      <c r="E108" s="35"/>
      <c r="F108" s="35"/>
      <c r="G108" s="35"/>
      <c r="H108" s="35"/>
      <c r="I108" s="4"/>
      <c r="J108" s="35"/>
      <c r="K108" s="4"/>
      <c r="L108" s="35"/>
      <c r="M108" s="4"/>
      <c r="N108" s="35"/>
      <c r="O108" s="4"/>
      <c r="P108" s="35"/>
      <c r="Q108" s="35"/>
      <c r="R108" s="35"/>
      <c r="S108" s="12"/>
      <c r="T108" s="12"/>
      <c r="U108" s="12"/>
      <c r="X108" s="18" t="s">
        <v>100</v>
      </c>
      <c r="Y108" s="18" t="s">
        <v>101</v>
      </c>
      <c r="Z108" s="18" t="s">
        <v>525</v>
      </c>
      <c r="AA108" s="18" t="s">
        <v>62</v>
      </c>
      <c r="AB108" s="18"/>
      <c r="AC108" s="18"/>
      <c r="AD108" s="18"/>
    </row>
    <row r="109" spans="1:30" s="14" customFormat="1" ht="28.8" x14ac:dyDescent="0.3">
      <c r="A109" s="11"/>
      <c r="B109" s="11" t="s">
        <v>2722</v>
      </c>
      <c r="C109" s="11" t="s">
        <v>2723</v>
      </c>
      <c r="D109" s="11" t="s">
        <v>556</v>
      </c>
      <c r="E109" s="3"/>
      <c r="F109" s="35"/>
      <c r="G109" s="3"/>
      <c r="H109" s="3"/>
      <c r="I109" s="5" t="str">
        <f t="shared" ref="I109" si="18">IF(AND(ISNUMBER(I110),ISNUMBER(I111)), I110/I111, "")</f>
        <v/>
      </c>
      <c r="J109" s="3"/>
      <c r="K109" s="5" t="str">
        <f t="shared" ref="K109" si="19">IF(AND(ISNUMBER(K110),ISNUMBER(K111)), K110/K111, "")</f>
        <v/>
      </c>
      <c r="L109" s="3"/>
      <c r="M109" s="5" t="str">
        <f t="shared" ref="M109" si="20">IF(AND(ISNUMBER(M110),ISNUMBER(M111)), M110/M111, "")</f>
        <v/>
      </c>
      <c r="N109" s="3"/>
      <c r="O109" s="5" t="str">
        <f t="shared" ref="O109" si="21">IF(AND(ISNUMBER(O110),ISNUMBER(O111)), O110/O111, "")</f>
        <v/>
      </c>
      <c r="P109" s="12"/>
      <c r="Q109" s="12"/>
      <c r="R109" s="12"/>
      <c r="S109" s="12"/>
      <c r="T109" s="12"/>
      <c r="U109" s="12"/>
      <c r="X109" s="18" t="s">
        <v>102</v>
      </c>
      <c r="Y109" s="18" t="s">
        <v>103</v>
      </c>
      <c r="Z109" s="18" t="s">
        <v>525</v>
      </c>
      <c r="AA109" s="18" t="s">
        <v>6</v>
      </c>
      <c r="AB109" s="18"/>
      <c r="AC109" s="18"/>
      <c r="AD109" s="18"/>
    </row>
    <row r="110" spans="1:30" s="14" customFormat="1" ht="28.8" x14ac:dyDescent="0.3">
      <c r="A110" s="13"/>
      <c r="B110" s="13" t="s">
        <v>2729</v>
      </c>
      <c r="C110" s="13" t="s">
        <v>2730</v>
      </c>
      <c r="D110" s="13" t="s">
        <v>556</v>
      </c>
      <c r="E110" s="35"/>
      <c r="F110" s="35"/>
      <c r="G110" s="35"/>
      <c r="H110" s="35"/>
      <c r="I110" s="4"/>
      <c r="J110" s="35"/>
      <c r="K110" s="4"/>
      <c r="L110" s="35"/>
      <c r="M110" s="4"/>
      <c r="N110" s="35"/>
      <c r="O110" s="4"/>
      <c r="P110" s="35"/>
      <c r="Q110" s="35"/>
      <c r="R110" s="35"/>
      <c r="S110" s="12"/>
      <c r="T110" s="12"/>
      <c r="U110" s="12"/>
      <c r="X110" s="18" t="s">
        <v>104</v>
      </c>
      <c r="Y110" s="18" t="s">
        <v>105</v>
      </c>
      <c r="Z110" s="18" t="s">
        <v>524</v>
      </c>
      <c r="AA110" s="18" t="s">
        <v>6</v>
      </c>
      <c r="AB110" s="18"/>
      <c r="AC110" s="18"/>
      <c r="AD110" s="18"/>
    </row>
    <row r="111" spans="1:30" s="14" customFormat="1" x14ac:dyDescent="0.3">
      <c r="A111" s="13"/>
      <c r="B111" s="13" t="s">
        <v>2734</v>
      </c>
      <c r="C111" s="13" t="s">
        <v>2735</v>
      </c>
      <c r="D111" s="13" t="s">
        <v>556</v>
      </c>
      <c r="E111" s="35"/>
      <c r="F111" s="35"/>
      <c r="G111" s="35"/>
      <c r="H111" s="35"/>
      <c r="I111" s="4"/>
      <c r="J111" s="35"/>
      <c r="K111" s="4"/>
      <c r="L111" s="35"/>
      <c r="M111" s="4"/>
      <c r="N111" s="35"/>
      <c r="O111" s="4"/>
      <c r="P111" s="35"/>
      <c r="Q111" s="35"/>
      <c r="R111" s="35"/>
      <c r="S111" s="12"/>
      <c r="T111" s="12"/>
      <c r="U111" s="12"/>
      <c r="X111" s="18" t="s">
        <v>472</v>
      </c>
      <c r="Y111" s="18" t="s">
        <v>473</v>
      </c>
      <c r="Z111" s="18" t="s">
        <v>525</v>
      </c>
      <c r="AA111" s="18" t="s">
        <v>26</v>
      </c>
      <c r="AB111" s="18"/>
      <c r="AC111" s="18"/>
      <c r="AD111" s="18"/>
    </row>
    <row r="112" spans="1:30" s="14" customFormat="1" x14ac:dyDescent="0.3">
      <c r="A112" s="11"/>
      <c r="B112" s="11" t="s">
        <v>2779</v>
      </c>
      <c r="C112" s="11" t="s">
        <v>2780</v>
      </c>
      <c r="D112" s="11" t="s">
        <v>556</v>
      </c>
      <c r="E112" s="3"/>
      <c r="F112" s="35"/>
      <c r="G112" s="3"/>
      <c r="H112" s="3"/>
      <c r="I112" s="5" t="str">
        <f>IF(AND(ISNUMBER(I113),ISNUMBER(I114)), (I113-I114)/I113, "")</f>
        <v/>
      </c>
      <c r="J112" s="3"/>
      <c r="K112" s="5" t="str">
        <f>IF(AND(ISNUMBER(K113),ISNUMBER(K114)), (K113-K114)/K113, "")</f>
        <v/>
      </c>
      <c r="L112" s="3"/>
      <c r="M112" s="5" t="str">
        <f>IF(AND(ISNUMBER(M113),ISNUMBER(M114)), (M113-M114)/M113, "")</f>
        <v/>
      </c>
      <c r="N112" s="3"/>
      <c r="O112" s="5" t="str">
        <f>IF(AND(ISNUMBER(O113),ISNUMBER(O114)), (O113-O114)/O113, "")</f>
        <v/>
      </c>
      <c r="P112" s="12"/>
      <c r="Q112" s="12"/>
      <c r="R112" s="12"/>
      <c r="S112" s="12"/>
      <c r="T112" s="12"/>
      <c r="U112" s="12"/>
      <c r="X112" s="18" t="s">
        <v>106</v>
      </c>
      <c r="Y112" s="18" t="s">
        <v>107</v>
      </c>
      <c r="Z112" s="18" t="s">
        <v>524</v>
      </c>
      <c r="AA112" s="18" t="s">
        <v>6</v>
      </c>
      <c r="AB112" s="18"/>
      <c r="AC112" s="18"/>
      <c r="AD112" s="18"/>
    </row>
    <row r="113" spans="1:30" s="14" customFormat="1" x14ac:dyDescent="0.3">
      <c r="A113" s="13"/>
      <c r="B113" s="13" t="s">
        <v>2785</v>
      </c>
      <c r="C113" s="13" t="s">
        <v>2786</v>
      </c>
      <c r="D113" s="13" t="s">
        <v>556</v>
      </c>
      <c r="E113" s="35"/>
      <c r="F113" s="35"/>
      <c r="G113" s="35"/>
      <c r="H113" s="35"/>
      <c r="I113" s="4"/>
      <c r="J113" s="35"/>
      <c r="K113" s="4"/>
      <c r="L113" s="35"/>
      <c r="M113" s="4"/>
      <c r="N113" s="35"/>
      <c r="O113" s="4"/>
      <c r="P113" s="35"/>
      <c r="Q113" s="35"/>
      <c r="R113" s="35"/>
      <c r="S113" s="12"/>
      <c r="T113" s="12"/>
      <c r="U113" s="12"/>
      <c r="X113" s="18" t="s">
        <v>108</v>
      </c>
      <c r="Y113" s="18" t="s">
        <v>109</v>
      </c>
      <c r="Z113" s="18" t="s">
        <v>3758</v>
      </c>
      <c r="AA113" s="18" t="s">
        <v>26</v>
      </c>
      <c r="AB113" s="18"/>
      <c r="AC113" s="18"/>
      <c r="AD113" s="18"/>
    </row>
    <row r="114" spans="1:30" s="14" customFormat="1" x14ac:dyDescent="0.3">
      <c r="A114" s="13"/>
      <c r="B114" s="13" t="s">
        <v>2789</v>
      </c>
      <c r="C114" s="13" t="s">
        <v>4803</v>
      </c>
      <c r="D114" s="13" t="s">
        <v>556</v>
      </c>
      <c r="E114" s="35"/>
      <c r="F114" s="35"/>
      <c r="G114" s="35"/>
      <c r="H114" s="35"/>
      <c r="I114" s="4"/>
      <c r="J114" s="35"/>
      <c r="K114" s="4"/>
      <c r="L114" s="35"/>
      <c r="M114" s="4"/>
      <c r="N114" s="35"/>
      <c r="O114" s="4"/>
      <c r="P114" s="35"/>
      <c r="Q114" s="35"/>
      <c r="R114" s="35"/>
      <c r="S114" s="12"/>
      <c r="T114" s="12"/>
      <c r="U114" s="12"/>
      <c r="X114" s="18" t="s">
        <v>474</v>
      </c>
      <c r="Y114" s="18" t="s">
        <v>475</v>
      </c>
      <c r="Z114" s="18" t="s">
        <v>525</v>
      </c>
      <c r="AA114" s="18" t="s">
        <v>442</v>
      </c>
      <c r="AB114" s="18"/>
      <c r="AC114" s="18"/>
      <c r="AD114" s="18"/>
    </row>
    <row r="115" spans="1:30" s="14" customFormat="1" x14ac:dyDescent="0.3">
      <c r="A115" s="11"/>
      <c r="B115" s="11" t="s">
        <v>2791</v>
      </c>
      <c r="C115" s="11" t="s">
        <v>4806</v>
      </c>
      <c r="D115" s="11" t="s">
        <v>556</v>
      </c>
      <c r="E115" s="3"/>
      <c r="F115" s="35"/>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18" t="s">
        <v>476</v>
      </c>
      <c r="Y115" s="18" t="s">
        <v>477</v>
      </c>
      <c r="Z115" s="18" t="s">
        <v>3758</v>
      </c>
      <c r="AA115" s="18" t="s">
        <v>442</v>
      </c>
      <c r="AB115" s="18"/>
      <c r="AC115" s="18"/>
      <c r="AD115" s="18"/>
    </row>
    <row r="116" spans="1:30" s="14" customFormat="1" ht="28.8" x14ac:dyDescent="0.3">
      <c r="A116" s="13"/>
      <c r="B116" s="13" t="s">
        <v>2795</v>
      </c>
      <c r="C116" s="13" t="s">
        <v>4810</v>
      </c>
      <c r="D116" s="13" t="s">
        <v>556</v>
      </c>
      <c r="E116" s="35"/>
      <c r="F116" s="35"/>
      <c r="G116" s="35"/>
      <c r="H116" s="35"/>
      <c r="I116" s="4"/>
      <c r="J116" s="35"/>
      <c r="K116" s="4"/>
      <c r="L116" s="35"/>
      <c r="M116" s="4"/>
      <c r="N116" s="35"/>
      <c r="O116" s="4"/>
      <c r="P116" s="35"/>
      <c r="Q116" s="35"/>
      <c r="R116" s="35"/>
      <c r="S116" s="12"/>
      <c r="T116" s="12"/>
      <c r="U116" s="12"/>
      <c r="X116" s="18" t="s">
        <v>110</v>
      </c>
      <c r="Y116" s="18" t="s">
        <v>111</v>
      </c>
      <c r="Z116" s="18" t="s">
        <v>524</v>
      </c>
      <c r="AA116" s="18" t="s">
        <v>16</v>
      </c>
      <c r="AB116" s="18"/>
      <c r="AC116" s="18"/>
      <c r="AD116" s="18"/>
    </row>
    <row r="117" spans="1:30" s="14" customFormat="1" x14ac:dyDescent="0.3">
      <c r="A117" s="13"/>
      <c r="B117" s="13" t="s">
        <v>2798</v>
      </c>
      <c r="C117" s="13" t="s">
        <v>2799</v>
      </c>
      <c r="D117" s="13" t="s">
        <v>556</v>
      </c>
      <c r="E117" s="35"/>
      <c r="F117" s="35"/>
      <c r="G117" s="35"/>
      <c r="H117" s="35"/>
      <c r="I117" s="4"/>
      <c r="J117" s="35"/>
      <c r="K117" s="4"/>
      <c r="L117" s="35"/>
      <c r="M117" s="4"/>
      <c r="N117" s="35"/>
      <c r="O117" s="4"/>
      <c r="P117" s="35"/>
      <c r="Q117" s="35"/>
      <c r="R117" s="35"/>
      <c r="S117" s="12"/>
      <c r="T117" s="12"/>
      <c r="U117" s="12"/>
      <c r="X117" s="18" t="s">
        <v>112</v>
      </c>
      <c r="Y117" s="18" t="s">
        <v>113</v>
      </c>
      <c r="Z117" s="18" t="s">
        <v>3758</v>
      </c>
      <c r="AA117" s="18" t="s">
        <v>23</v>
      </c>
      <c r="AB117" s="18"/>
      <c r="AC117" s="18"/>
      <c r="AD117" s="18"/>
    </row>
    <row r="118" spans="1:30" s="14" customFormat="1" ht="28.8" x14ac:dyDescent="0.3">
      <c r="A118" s="11"/>
      <c r="B118" s="11" t="s">
        <v>2821</v>
      </c>
      <c r="C118" s="11" t="s">
        <v>2822</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18" t="s">
        <v>114</v>
      </c>
      <c r="Y118" s="18" t="s">
        <v>115</v>
      </c>
      <c r="Z118" s="18" t="s">
        <v>524</v>
      </c>
      <c r="AA118" s="18" t="s">
        <v>11</v>
      </c>
      <c r="AB118" s="18"/>
      <c r="AC118" s="18"/>
      <c r="AD118" s="18"/>
    </row>
    <row r="119" spans="1:30" s="14" customFormat="1" x14ac:dyDescent="0.3">
      <c r="A119" s="13"/>
      <c r="B119" s="13" t="s">
        <v>2828</v>
      </c>
      <c r="C119" s="13" t="s">
        <v>2829</v>
      </c>
      <c r="D119" s="13" t="s">
        <v>556</v>
      </c>
      <c r="E119" s="35"/>
      <c r="F119" s="35"/>
      <c r="G119" s="35"/>
      <c r="H119" s="35"/>
      <c r="I119" s="4"/>
      <c r="J119" s="35"/>
      <c r="K119" s="4"/>
      <c r="L119" s="35"/>
      <c r="M119" s="4"/>
      <c r="N119" s="35"/>
      <c r="O119" s="4"/>
      <c r="P119" s="35"/>
      <c r="Q119" s="35"/>
      <c r="R119" s="35"/>
      <c r="S119" s="12"/>
      <c r="T119" s="12"/>
      <c r="U119" s="12"/>
      <c r="X119" s="18" t="s">
        <v>116</v>
      </c>
      <c r="Y119" s="18" t="s">
        <v>117</v>
      </c>
      <c r="Z119" s="18" t="s">
        <v>524</v>
      </c>
      <c r="AA119" s="18" t="s">
        <v>23</v>
      </c>
      <c r="AB119" s="18"/>
      <c r="AC119" s="18"/>
      <c r="AD119" s="18"/>
    </row>
    <row r="120" spans="1:30" s="14" customFormat="1" x14ac:dyDescent="0.3">
      <c r="A120" s="13"/>
      <c r="B120" s="13" t="s">
        <v>2831</v>
      </c>
      <c r="C120" s="13" t="s">
        <v>2818</v>
      </c>
      <c r="D120" s="13" t="s">
        <v>556</v>
      </c>
      <c r="E120" s="35"/>
      <c r="F120" s="35"/>
      <c r="G120" s="35"/>
      <c r="H120" s="35"/>
      <c r="I120" s="4"/>
      <c r="J120" s="35"/>
      <c r="K120" s="4"/>
      <c r="L120" s="35"/>
      <c r="M120" s="4"/>
      <c r="N120" s="35"/>
      <c r="O120" s="4"/>
      <c r="P120" s="35"/>
      <c r="Q120" s="35"/>
      <c r="R120" s="35"/>
      <c r="S120" s="12"/>
      <c r="T120" s="12"/>
      <c r="U120" s="12"/>
      <c r="X120" s="18" t="s">
        <v>118</v>
      </c>
      <c r="Y120" s="18" t="s">
        <v>119</v>
      </c>
      <c r="Z120" s="18" t="s">
        <v>524</v>
      </c>
      <c r="AA120" s="18" t="s">
        <v>39</v>
      </c>
      <c r="AB120" s="18"/>
      <c r="AC120" s="18"/>
      <c r="AD120" s="18"/>
    </row>
    <row r="121" spans="1:30" s="14" customFormat="1" x14ac:dyDescent="0.3">
      <c r="A121" s="11"/>
      <c r="B121" s="11" t="s">
        <v>2832</v>
      </c>
      <c r="C121" s="11" t="s">
        <v>4812</v>
      </c>
      <c r="D121" s="11" t="s">
        <v>556</v>
      </c>
      <c r="E121" s="3"/>
      <c r="F121" s="35"/>
      <c r="G121" s="3"/>
      <c r="H121" s="3"/>
      <c r="I121" s="5" t="str">
        <f>IF(AND(ISNUMBER(I122),ISNUMBER(I123),ISNUMBER(I124)), I122/(I123*I124), "")</f>
        <v/>
      </c>
      <c r="J121" s="3"/>
      <c r="K121" s="5" t="str">
        <f>IF(AND(ISNUMBER(K122),ISNUMBER(K123),ISNUMBER(K124)), K122/(K123*K124), "")</f>
        <v/>
      </c>
      <c r="L121" s="3"/>
      <c r="M121" s="5" t="str">
        <f>IF(AND(ISNUMBER(M122),ISNUMBER(M123),ISNUMBER(M124)), M122/(M123*M124), "")</f>
        <v/>
      </c>
      <c r="N121" s="3"/>
      <c r="O121" s="5" t="str">
        <f>IF(AND(ISNUMBER(O122),ISNUMBER(O123),ISNUMBER(O124)), O122/(O123*O124), "")</f>
        <v/>
      </c>
      <c r="P121" s="12"/>
      <c r="Q121" s="12"/>
      <c r="R121" s="12"/>
      <c r="S121" s="12"/>
      <c r="T121" s="12"/>
      <c r="U121" s="12"/>
      <c r="X121" s="18" t="s">
        <v>120</v>
      </c>
      <c r="Y121" s="18" t="s">
        <v>121</v>
      </c>
      <c r="Z121" s="18" t="s">
        <v>3758</v>
      </c>
      <c r="AA121" s="18" t="s">
        <v>23</v>
      </c>
      <c r="AB121" s="18"/>
      <c r="AC121" s="18"/>
      <c r="AD121" s="18"/>
    </row>
    <row r="122" spans="1:30" s="14" customFormat="1" x14ac:dyDescent="0.3">
      <c r="A122" s="13"/>
      <c r="B122" s="13" t="s">
        <v>2836</v>
      </c>
      <c r="C122" s="13" t="s">
        <v>2837</v>
      </c>
      <c r="D122" s="13" t="s">
        <v>556</v>
      </c>
      <c r="E122" s="35"/>
      <c r="F122" s="35"/>
      <c r="G122" s="35"/>
      <c r="H122" s="35"/>
      <c r="I122" s="4"/>
      <c r="J122" s="35"/>
      <c r="K122" s="4"/>
      <c r="L122" s="35"/>
      <c r="M122" s="4"/>
      <c r="N122" s="35"/>
      <c r="O122" s="4"/>
      <c r="P122" s="35"/>
      <c r="Q122" s="35"/>
      <c r="R122" s="35"/>
      <c r="S122" s="12"/>
      <c r="T122" s="12"/>
      <c r="U122" s="12"/>
      <c r="X122" s="18" t="s">
        <v>122</v>
      </c>
      <c r="Y122" s="18" t="s">
        <v>123</v>
      </c>
      <c r="Z122" s="18" t="s">
        <v>524</v>
      </c>
      <c r="AA122" s="18" t="s">
        <v>6</v>
      </c>
      <c r="AB122" s="18"/>
      <c r="AC122" s="18"/>
      <c r="AD122" s="18"/>
    </row>
    <row r="123" spans="1:30" s="14" customFormat="1" x14ac:dyDescent="0.3">
      <c r="A123" s="13"/>
      <c r="B123" s="13" t="s">
        <v>2840</v>
      </c>
      <c r="C123" s="13" t="s">
        <v>2841</v>
      </c>
      <c r="D123" s="13" t="s">
        <v>556</v>
      </c>
      <c r="E123" s="35"/>
      <c r="F123" s="35"/>
      <c r="G123" s="35"/>
      <c r="H123" s="35"/>
      <c r="I123" s="4"/>
      <c r="J123" s="35"/>
      <c r="K123" s="4"/>
      <c r="L123" s="35"/>
      <c r="M123" s="4"/>
      <c r="N123" s="35"/>
      <c r="O123" s="4"/>
      <c r="P123" s="35"/>
      <c r="Q123" s="35"/>
      <c r="R123" s="35"/>
      <c r="S123" s="12"/>
      <c r="T123" s="12"/>
      <c r="U123" s="12"/>
      <c r="X123" s="18" t="s">
        <v>124</v>
      </c>
      <c r="Y123" s="18" t="s">
        <v>125</v>
      </c>
      <c r="Z123" s="18" t="s">
        <v>525</v>
      </c>
      <c r="AA123" s="18" t="s">
        <v>11</v>
      </c>
      <c r="AB123" s="18"/>
      <c r="AC123" s="18"/>
      <c r="AD123" s="18"/>
    </row>
    <row r="124" spans="1:30" s="14" customFormat="1" x14ac:dyDescent="0.3">
      <c r="A124" s="13"/>
      <c r="B124" s="13" t="s">
        <v>2844</v>
      </c>
      <c r="C124" s="13" t="s">
        <v>2845</v>
      </c>
      <c r="D124" s="13" t="s">
        <v>556</v>
      </c>
      <c r="E124" s="35"/>
      <c r="F124" s="35"/>
      <c r="G124" s="35"/>
      <c r="H124" s="35"/>
      <c r="I124" s="4"/>
      <c r="J124" s="35"/>
      <c r="K124" s="4"/>
      <c r="L124" s="35"/>
      <c r="M124" s="4"/>
      <c r="N124" s="35"/>
      <c r="O124" s="4"/>
      <c r="P124" s="35"/>
      <c r="Q124" s="35"/>
      <c r="R124" s="35"/>
      <c r="S124" s="12"/>
      <c r="T124" s="12"/>
      <c r="U124" s="12"/>
      <c r="X124" s="18" t="s">
        <v>126</v>
      </c>
      <c r="Y124" s="18" t="s">
        <v>127</v>
      </c>
      <c r="Z124" s="18" t="s">
        <v>524</v>
      </c>
      <c r="AA124" s="18" t="s">
        <v>26</v>
      </c>
      <c r="AB124" s="18"/>
      <c r="AC124" s="18"/>
      <c r="AD124" s="18"/>
    </row>
    <row r="125" spans="1:30" s="14" customFormat="1" ht="28.8" x14ac:dyDescent="0.3">
      <c r="A125" s="11"/>
      <c r="B125" s="11" t="s">
        <v>2890</v>
      </c>
      <c r="C125" s="11" t="s">
        <v>4488</v>
      </c>
      <c r="D125" s="11" t="s">
        <v>556</v>
      </c>
      <c r="E125" s="3"/>
      <c r="F125" s="35"/>
      <c r="G125" s="3"/>
      <c r="H125" s="3"/>
      <c r="I125" s="5" t="str">
        <f>IF(AND(ISNUMBER(I126),ISNUMBER(I127)), I126/I127, "")</f>
        <v/>
      </c>
      <c r="J125" s="3"/>
      <c r="K125" s="5" t="str">
        <f>IF(AND(ISNUMBER(K126),ISNUMBER(K127)), K126/K127, "")</f>
        <v/>
      </c>
      <c r="L125" s="3"/>
      <c r="M125" s="5" t="str">
        <f>IF(AND(ISNUMBER(M126),ISNUMBER(M127)), M126/M127, "")</f>
        <v/>
      </c>
      <c r="N125" s="3"/>
      <c r="O125" s="5" t="str">
        <f>IF(AND(ISNUMBER(O126),ISNUMBER(O127)), O126/O127, "")</f>
        <v/>
      </c>
      <c r="P125" s="12"/>
      <c r="Q125" s="12"/>
      <c r="R125" s="12"/>
      <c r="S125" s="12"/>
      <c r="T125" s="12"/>
      <c r="U125" s="12"/>
      <c r="X125" s="18" t="s">
        <v>128</v>
      </c>
      <c r="Y125" s="18" t="s">
        <v>129</v>
      </c>
      <c r="Z125" s="18" t="s">
        <v>525</v>
      </c>
      <c r="AA125" s="18" t="s">
        <v>11</v>
      </c>
      <c r="AB125" s="18"/>
      <c r="AC125" s="18"/>
      <c r="AD125" s="18"/>
    </row>
    <row r="126" spans="1:30" s="14" customFormat="1" x14ac:dyDescent="0.3">
      <c r="A126" s="13"/>
      <c r="B126" s="13" t="s">
        <v>2898</v>
      </c>
      <c r="C126" s="13" t="s">
        <v>2899</v>
      </c>
      <c r="D126" s="13" t="s">
        <v>556</v>
      </c>
      <c r="E126" s="35"/>
      <c r="F126" s="35"/>
      <c r="G126" s="35"/>
      <c r="H126" s="35"/>
      <c r="I126" s="4"/>
      <c r="J126" s="35"/>
      <c r="K126" s="4"/>
      <c r="L126" s="35"/>
      <c r="M126" s="4"/>
      <c r="N126" s="35"/>
      <c r="O126" s="4"/>
      <c r="P126" s="35"/>
      <c r="Q126" s="35"/>
      <c r="R126" s="35"/>
      <c r="S126" s="12"/>
      <c r="T126" s="12"/>
      <c r="U126" s="12"/>
      <c r="X126" s="18" t="s">
        <v>130</v>
      </c>
      <c r="Y126" s="18" t="s">
        <v>131</v>
      </c>
      <c r="Z126" s="18" t="s">
        <v>524</v>
      </c>
      <c r="AA126" s="18" t="s">
        <v>11</v>
      </c>
      <c r="AB126" s="18"/>
      <c r="AC126" s="18"/>
      <c r="AD126" s="18"/>
    </row>
    <row r="127" spans="1:30" s="14" customFormat="1" x14ac:dyDescent="0.3">
      <c r="A127" s="13"/>
      <c r="B127" s="13" t="s">
        <v>2904</v>
      </c>
      <c r="C127" s="13" t="s">
        <v>2905</v>
      </c>
      <c r="D127" s="13" t="s">
        <v>556</v>
      </c>
      <c r="E127" s="35"/>
      <c r="F127" s="35"/>
      <c r="G127" s="35"/>
      <c r="H127" s="35"/>
      <c r="I127" s="4"/>
      <c r="J127" s="35"/>
      <c r="K127" s="4"/>
      <c r="L127" s="35"/>
      <c r="M127" s="4"/>
      <c r="N127" s="35"/>
      <c r="O127" s="4"/>
      <c r="P127" s="35"/>
      <c r="Q127" s="35"/>
      <c r="R127" s="35"/>
      <c r="S127" s="12"/>
      <c r="T127" s="12"/>
      <c r="U127" s="12"/>
      <c r="X127" s="18" t="s">
        <v>132</v>
      </c>
      <c r="Y127" s="18" t="s">
        <v>133</v>
      </c>
      <c r="Z127" s="18" t="s">
        <v>524</v>
      </c>
      <c r="AA127" s="18" t="s">
        <v>11</v>
      </c>
      <c r="AB127" s="18"/>
      <c r="AC127" s="18"/>
      <c r="AD127" s="18"/>
    </row>
    <row r="128" spans="1:30" s="14" customFormat="1" x14ac:dyDescent="0.3">
      <c r="A128" s="11"/>
      <c r="B128" s="11" t="s">
        <v>3027</v>
      </c>
      <c r="C128" s="11" t="s">
        <v>3028</v>
      </c>
      <c r="D128" s="11" t="s">
        <v>556</v>
      </c>
      <c r="E128" s="3"/>
      <c r="F128" s="35"/>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18" t="s">
        <v>134</v>
      </c>
      <c r="Y128" s="18" t="s">
        <v>135</v>
      </c>
      <c r="Z128" s="18" t="s">
        <v>524</v>
      </c>
      <c r="AA128" s="18" t="s">
        <v>16</v>
      </c>
      <c r="AB128" s="18"/>
      <c r="AC128" s="18"/>
      <c r="AD128" s="18"/>
    </row>
    <row r="129" spans="1:30" s="14" customFormat="1" ht="28.8" x14ac:dyDescent="0.3">
      <c r="A129" s="13"/>
      <c r="B129" s="13" t="s">
        <v>3036</v>
      </c>
      <c r="C129" s="13" t="s">
        <v>3032</v>
      </c>
      <c r="D129" s="13" t="s">
        <v>556</v>
      </c>
      <c r="E129" s="35"/>
      <c r="F129" s="35"/>
      <c r="G129" s="35"/>
      <c r="H129" s="35"/>
      <c r="I129" s="4"/>
      <c r="J129" s="35"/>
      <c r="K129" s="4"/>
      <c r="L129" s="35"/>
      <c r="M129" s="4"/>
      <c r="N129" s="35"/>
      <c r="O129" s="4"/>
      <c r="P129" s="35"/>
      <c r="Q129" s="35"/>
      <c r="R129" s="35"/>
      <c r="S129" s="12"/>
      <c r="T129" s="12"/>
      <c r="U129" s="12"/>
      <c r="X129" s="18" t="s">
        <v>136</v>
      </c>
      <c r="Y129" s="18" t="s">
        <v>137</v>
      </c>
      <c r="Z129" s="18" t="s">
        <v>524</v>
      </c>
      <c r="AA129" s="18" t="s">
        <v>16</v>
      </c>
      <c r="AB129" s="18"/>
      <c r="AC129" s="18"/>
      <c r="AD129" s="18"/>
    </row>
    <row r="130" spans="1:30" s="14" customFormat="1" x14ac:dyDescent="0.3">
      <c r="A130" s="11"/>
      <c r="B130" s="11" t="s">
        <v>3086</v>
      </c>
      <c r="C130" s="11" t="s">
        <v>3087</v>
      </c>
      <c r="D130" s="11" t="s">
        <v>556</v>
      </c>
      <c r="E130" s="3"/>
      <c r="F130" s="35"/>
      <c r="G130" s="3"/>
      <c r="H130" s="3"/>
      <c r="I130" s="5" t="str">
        <f t="shared" ref="I130" si="22">IF(AND(ISNUMBER(I131),ISNUMBER(I132)), I131/I132, "")</f>
        <v/>
      </c>
      <c r="J130" s="3"/>
      <c r="K130" s="5" t="str">
        <f t="shared" ref="K130" si="23">IF(AND(ISNUMBER(K131),ISNUMBER(K132)), K131/K132, "")</f>
        <v/>
      </c>
      <c r="L130" s="3"/>
      <c r="M130" s="5" t="str">
        <f t="shared" ref="M130" si="24">IF(AND(ISNUMBER(M131),ISNUMBER(M132)), M131/M132, "")</f>
        <v/>
      </c>
      <c r="N130" s="3"/>
      <c r="O130" s="5" t="str">
        <f t="shared" ref="O130" si="25">IF(AND(ISNUMBER(O131),ISNUMBER(O132)), O131/O132, "")</f>
        <v/>
      </c>
      <c r="P130" s="12"/>
      <c r="Q130" s="12"/>
      <c r="R130" s="12"/>
      <c r="S130" s="12"/>
      <c r="T130" s="12"/>
      <c r="U130" s="12"/>
      <c r="X130" s="18" t="s">
        <v>138</v>
      </c>
      <c r="Y130" s="18" t="s">
        <v>139</v>
      </c>
      <c r="Z130" s="18" t="s">
        <v>3758</v>
      </c>
      <c r="AA130" s="18" t="s">
        <v>39</v>
      </c>
      <c r="AB130" s="18"/>
      <c r="AC130" s="18"/>
      <c r="AD130" s="18"/>
    </row>
    <row r="131" spans="1:30" s="14" customFormat="1" x14ac:dyDescent="0.3">
      <c r="A131" s="13"/>
      <c r="B131" s="13" t="s">
        <v>3092</v>
      </c>
      <c r="C131" s="13" t="s">
        <v>3093</v>
      </c>
      <c r="D131" s="13" t="s">
        <v>556</v>
      </c>
      <c r="E131" s="35"/>
      <c r="F131" s="35"/>
      <c r="G131" s="35"/>
      <c r="H131" s="35"/>
      <c r="I131" s="4"/>
      <c r="J131" s="35"/>
      <c r="K131" s="4"/>
      <c r="L131" s="35"/>
      <c r="M131" s="4"/>
      <c r="N131" s="35"/>
      <c r="O131" s="4"/>
      <c r="P131" s="35"/>
      <c r="Q131" s="35"/>
      <c r="R131" s="35"/>
      <c r="S131" s="12"/>
      <c r="T131" s="12"/>
      <c r="U131" s="12"/>
      <c r="X131" s="18" t="s">
        <v>140</v>
      </c>
      <c r="Y131" s="18" t="s">
        <v>141</v>
      </c>
      <c r="Z131" s="18" t="s">
        <v>525</v>
      </c>
      <c r="AA131" s="18" t="s">
        <v>16</v>
      </c>
      <c r="AB131" s="18"/>
      <c r="AC131" s="18"/>
      <c r="AD131" s="18"/>
    </row>
    <row r="132" spans="1:30" s="14" customFormat="1" x14ac:dyDescent="0.3">
      <c r="A132" s="13"/>
      <c r="B132" s="13" t="s">
        <v>3096</v>
      </c>
      <c r="C132" s="13" t="s">
        <v>3097</v>
      </c>
      <c r="D132" s="13" t="s">
        <v>556</v>
      </c>
      <c r="E132" s="35"/>
      <c r="F132" s="35"/>
      <c r="G132" s="35"/>
      <c r="H132" s="35"/>
      <c r="I132" s="4"/>
      <c r="J132" s="35"/>
      <c r="K132" s="4"/>
      <c r="L132" s="35"/>
      <c r="M132" s="4"/>
      <c r="N132" s="35"/>
      <c r="O132" s="4"/>
      <c r="P132" s="35"/>
      <c r="Q132" s="35"/>
      <c r="R132" s="35"/>
      <c r="S132" s="12"/>
      <c r="T132" s="12"/>
      <c r="U132" s="12"/>
      <c r="X132" s="18" t="s">
        <v>142</v>
      </c>
      <c r="Y132" s="18" t="s">
        <v>143</v>
      </c>
      <c r="Z132" s="18" t="s">
        <v>524</v>
      </c>
      <c r="AA132" s="18" t="s">
        <v>6</v>
      </c>
      <c r="AB132" s="18"/>
      <c r="AC132" s="18"/>
      <c r="AD132" s="18"/>
    </row>
    <row r="133" spans="1:30" s="14" customFormat="1" x14ac:dyDescent="0.3">
      <c r="A133" s="11"/>
      <c r="B133" s="11" t="s">
        <v>3099</v>
      </c>
      <c r="C133" s="11" t="s">
        <v>3100</v>
      </c>
      <c r="D133" s="11" t="s">
        <v>556</v>
      </c>
      <c r="E133" s="3"/>
      <c r="F133" s="35"/>
      <c r="G133" s="3"/>
      <c r="H133" s="3"/>
      <c r="I133" s="5" t="str">
        <f t="shared" ref="I133" si="26">IF(AND(ISNUMBER(I134),ISNUMBER(I135)), I134/I135, "")</f>
        <v/>
      </c>
      <c r="J133" s="3"/>
      <c r="K133" s="5" t="str">
        <f t="shared" ref="K133" si="27">IF(AND(ISNUMBER(K134),ISNUMBER(K135)), K134/K135, "")</f>
        <v/>
      </c>
      <c r="L133" s="3"/>
      <c r="M133" s="5" t="str">
        <f t="shared" ref="M133" si="28">IF(AND(ISNUMBER(M134),ISNUMBER(M135)), M134/M135, "")</f>
        <v/>
      </c>
      <c r="N133" s="3"/>
      <c r="O133" s="5" t="str">
        <f t="shared" ref="O133" si="29">IF(AND(ISNUMBER(O134),ISNUMBER(O135)), O134/O135, "")</f>
        <v/>
      </c>
      <c r="P133" s="12"/>
      <c r="Q133" s="12"/>
      <c r="R133" s="12"/>
      <c r="S133" s="12"/>
      <c r="T133" s="12"/>
      <c r="U133" s="12"/>
      <c r="X133" s="18" t="s">
        <v>144</v>
      </c>
      <c r="Y133" s="18" t="s">
        <v>145</v>
      </c>
      <c r="Z133" s="18" t="s">
        <v>525</v>
      </c>
      <c r="AA133" s="18" t="s">
        <v>6</v>
      </c>
      <c r="AB133" s="18"/>
      <c r="AC133" s="18"/>
      <c r="AD133" s="18"/>
    </row>
    <row r="134" spans="1:30" s="14" customFormat="1" x14ac:dyDescent="0.3">
      <c r="A134" s="13"/>
      <c r="B134" s="13" t="s">
        <v>3105</v>
      </c>
      <c r="C134" s="13" t="s">
        <v>3106</v>
      </c>
      <c r="D134" s="13" t="s">
        <v>556</v>
      </c>
      <c r="E134" s="35"/>
      <c r="F134" s="35"/>
      <c r="G134" s="35"/>
      <c r="H134" s="35"/>
      <c r="I134" s="4"/>
      <c r="J134" s="35"/>
      <c r="K134" s="4"/>
      <c r="L134" s="35"/>
      <c r="M134" s="4"/>
      <c r="N134" s="35"/>
      <c r="O134" s="4"/>
      <c r="P134" s="35"/>
      <c r="Q134" s="35"/>
      <c r="R134" s="35"/>
      <c r="S134" s="12"/>
      <c r="T134" s="12"/>
      <c r="U134" s="12"/>
      <c r="X134" s="18" t="s">
        <v>146</v>
      </c>
      <c r="Y134" s="18" t="s">
        <v>147</v>
      </c>
      <c r="Z134" s="18" t="s">
        <v>524</v>
      </c>
      <c r="AA134" s="18" t="s">
        <v>11</v>
      </c>
      <c r="AB134" s="18"/>
      <c r="AC134" s="18"/>
      <c r="AD134" s="18"/>
    </row>
    <row r="135" spans="1:30" s="14" customFormat="1" x14ac:dyDescent="0.3">
      <c r="A135" s="13"/>
      <c r="B135" s="13" t="s">
        <v>3108</v>
      </c>
      <c r="C135" s="13" t="s">
        <v>3109</v>
      </c>
      <c r="D135" s="13" t="s">
        <v>556</v>
      </c>
      <c r="E135" s="35"/>
      <c r="F135" s="35"/>
      <c r="G135" s="35"/>
      <c r="H135" s="35"/>
      <c r="I135" s="4"/>
      <c r="J135" s="35"/>
      <c r="K135" s="4"/>
      <c r="L135" s="35"/>
      <c r="M135" s="4"/>
      <c r="N135" s="35"/>
      <c r="O135" s="4"/>
      <c r="P135" s="35"/>
      <c r="Q135" s="35"/>
      <c r="R135" s="35"/>
      <c r="S135" s="12"/>
      <c r="T135" s="12"/>
      <c r="U135" s="12"/>
      <c r="X135" s="18" t="s">
        <v>148</v>
      </c>
      <c r="Y135" s="18" t="s">
        <v>149</v>
      </c>
      <c r="Z135" s="18" t="s">
        <v>524</v>
      </c>
      <c r="AA135" s="18" t="s">
        <v>39</v>
      </c>
      <c r="AB135" s="18"/>
      <c r="AC135" s="18"/>
      <c r="AD135" s="18"/>
    </row>
    <row r="136" spans="1:30" s="14" customFormat="1" x14ac:dyDescent="0.3">
      <c r="A136" s="11"/>
      <c r="B136" s="11" t="s">
        <v>3111</v>
      </c>
      <c r="C136" s="11" t="s">
        <v>3112</v>
      </c>
      <c r="D136" s="11" t="s">
        <v>556</v>
      </c>
      <c r="E136" s="3"/>
      <c r="F136" s="35"/>
      <c r="G136" s="3"/>
      <c r="H136" s="3"/>
      <c r="I136" s="5" t="str">
        <f t="shared" ref="I136" si="30">IF(AND(ISNUMBER(I137),ISNUMBER(I138)), I137/I138, "")</f>
        <v/>
      </c>
      <c r="J136" s="3"/>
      <c r="K136" s="5" t="str">
        <f t="shared" ref="K136" si="31">IF(AND(ISNUMBER(K137),ISNUMBER(K138)), K137/K138, "")</f>
        <v/>
      </c>
      <c r="L136" s="3"/>
      <c r="M136" s="5" t="str">
        <f t="shared" ref="M136" si="32">IF(AND(ISNUMBER(M137),ISNUMBER(M138)), M137/M138, "")</f>
        <v/>
      </c>
      <c r="N136" s="3"/>
      <c r="O136" s="5" t="str">
        <f t="shared" ref="O136" si="33">IF(AND(ISNUMBER(O137),ISNUMBER(O138)), O137/O138, "")</f>
        <v/>
      </c>
      <c r="P136" s="12"/>
      <c r="Q136" s="12"/>
      <c r="R136" s="12"/>
      <c r="S136" s="12"/>
      <c r="T136" s="12"/>
      <c r="U136" s="12"/>
      <c r="X136" s="18" t="s">
        <v>150</v>
      </c>
      <c r="Y136" s="18" t="s">
        <v>151</v>
      </c>
      <c r="Z136" s="18" t="s">
        <v>524</v>
      </c>
      <c r="AA136" s="18" t="s">
        <v>6</v>
      </c>
      <c r="AB136" s="18"/>
      <c r="AC136" s="18"/>
      <c r="AD136" s="18"/>
    </row>
    <row r="137" spans="1:30" s="14" customFormat="1" x14ac:dyDescent="0.3">
      <c r="A137" s="13"/>
      <c r="B137" s="13" t="s">
        <v>3116</v>
      </c>
      <c r="C137" s="13" t="s">
        <v>3117</v>
      </c>
      <c r="D137" s="13" t="s">
        <v>556</v>
      </c>
      <c r="E137" s="35"/>
      <c r="F137" s="35"/>
      <c r="G137" s="35"/>
      <c r="H137" s="35"/>
      <c r="I137" s="4"/>
      <c r="J137" s="35"/>
      <c r="K137" s="4"/>
      <c r="L137" s="35"/>
      <c r="M137" s="4"/>
      <c r="N137" s="35"/>
      <c r="O137" s="4"/>
      <c r="P137" s="35"/>
      <c r="Q137" s="35"/>
      <c r="R137" s="35"/>
      <c r="S137" s="12"/>
      <c r="T137" s="12"/>
      <c r="U137" s="12"/>
      <c r="X137" s="18" t="s">
        <v>152</v>
      </c>
      <c r="Y137" s="18" t="s">
        <v>153</v>
      </c>
      <c r="Z137" s="18" t="s">
        <v>524</v>
      </c>
      <c r="AA137" s="18" t="s">
        <v>26</v>
      </c>
      <c r="AB137" s="18"/>
      <c r="AC137" s="18"/>
      <c r="AD137" s="18"/>
    </row>
    <row r="138" spans="1:30" s="14" customFormat="1" x14ac:dyDescent="0.3">
      <c r="A138" s="13"/>
      <c r="B138" s="13" t="s">
        <v>3119</v>
      </c>
      <c r="C138" s="13" t="s">
        <v>3120</v>
      </c>
      <c r="D138" s="13" t="s">
        <v>556</v>
      </c>
      <c r="E138" s="35"/>
      <c r="F138" s="35"/>
      <c r="G138" s="35"/>
      <c r="H138" s="35"/>
      <c r="I138" s="4"/>
      <c r="J138" s="35"/>
      <c r="K138" s="4"/>
      <c r="L138" s="35"/>
      <c r="M138" s="4"/>
      <c r="N138" s="35"/>
      <c r="O138" s="4"/>
      <c r="P138" s="35"/>
      <c r="Q138" s="35"/>
      <c r="R138" s="35"/>
      <c r="S138" s="12"/>
      <c r="T138" s="12"/>
      <c r="U138" s="12"/>
      <c r="X138" s="18" t="s">
        <v>154</v>
      </c>
      <c r="Y138" s="18" t="s">
        <v>155</v>
      </c>
      <c r="Z138" s="18" t="s">
        <v>524</v>
      </c>
      <c r="AA138" s="18" t="s">
        <v>6</v>
      </c>
      <c r="AB138" s="18"/>
      <c r="AC138" s="18"/>
      <c r="AD138" s="18"/>
    </row>
    <row r="139" spans="1:30" s="14" customFormat="1" ht="28.8" x14ac:dyDescent="0.3">
      <c r="A139" s="11"/>
      <c r="B139" s="11" t="s">
        <v>3122</v>
      </c>
      <c r="C139" s="11" t="s">
        <v>3123</v>
      </c>
      <c r="D139" s="11" t="s">
        <v>556</v>
      </c>
      <c r="E139" s="3"/>
      <c r="F139" s="35"/>
      <c r="G139" s="3"/>
      <c r="H139" s="3"/>
      <c r="I139" s="5" t="str">
        <f>IF(AND(ISNUMBER(I140),ISNUMBER(I141),ISNUMBER(I142)), (I140+I141)/I142, "")</f>
        <v/>
      </c>
      <c r="J139" s="3"/>
      <c r="K139" s="5" t="str">
        <f>IF(AND(ISNUMBER(K140),ISNUMBER(K141),ISNUMBER(K142)), (K140+K141)/K142, "")</f>
        <v/>
      </c>
      <c r="L139" s="3"/>
      <c r="M139" s="5" t="str">
        <f>IF(AND(ISNUMBER(M140),ISNUMBER(M141),ISNUMBER(M142)), (M140+M141)/M142, "")</f>
        <v/>
      </c>
      <c r="N139" s="3"/>
      <c r="O139" s="5" t="str">
        <f>IF(AND(ISNUMBER(O140),ISNUMBER(O141),ISNUMBER(O142)), (O140+O141)/O142, "")</f>
        <v/>
      </c>
      <c r="P139" s="12"/>
      <c r="Q139" s="12"/>
      <c r="R139" s="12"/>
      <c r="S139" s="12"/>
      <c r="T139" s="12"/>
      <c r="U139" s="12"/>
      <c r="X139" s="18" t="s">
        <v>156</v>
      </c>
      <c r="Y139" s="18" t="s">
        <v>157</v>
      </c>
      <c r="Z139" s="18" t="s">
        <v>524</v>
      </c>
      <c r="AA139" s="18" t="s">
        <v>6</v>
      </c>
      <c r="AB139" s="18"/>
      <c r="AC139" s="18"/>
      <c r="AD139" s="18"/>
    </row>
    <row r="140" spans="1:30" s="14" customFormat="1" x14ac:dyDescent="0.3">
      <c r="A140" s="13"/>
      <c r="B140" s="13" t="s">
        <v>3128</v>
      </c>
      <c r="C140" s="13" t="s">
        <v>3129</v>
      </c>
      <c r="D140" s="13" t="s">
        <v>556</v>
      </c>
      <c r="E140" s="35"/>
      <c r="F140" s="35"/>
      <c r="G140" s="35"/>
      <c r="H140" s="35"/>
      <c r="I140" s="4"/>
      <c r="J140" s="35"/>
      <c r="K140" s="4"/>
      <c r="L140" s="35"/>
      <c r="M140" s="4"/>
      <c r="N140" s="35"/>
      <c r="O140" s="4"/>
      <c r="P140" s="35"/>
      <c r="Q140" s="35"/>
      <c r="R140" s="35"/>
      <c r="S140" s="12"/>
      <c r="T140" s="12"/>
      <c r="U140" s="12"/>
      <c r="X140" s="18" t="s">
        <v>158</v>
      </c>
      <c r="Y140" s="18" t="s">
        <v>159</v>
      </c>
      <c r="Z140" s="18" t="s">
        <v>524</v>
      </c>
      <c r="AA140" s="18" t="s">
        <v>6</v>
      </c>
      <c r="AB140" s="18"/>
      <c r="AC140" s="18"/>
      <c r="AD140" s="18"/>
    </row>
    <row r="141" spans="1:30" s="14" customFormat="1" x14ac:dyDescent="0.3">
      <c r="A141" s="13"/>
      <c r="B141" s="13" t="s">
        <v>3132</v>
      </c>
      <c r="C141" s="13" t="s">
        <v>3133</v>
      </c>
      <c r="D141" s="13" t="s">
        <v>556</v>
      </c>
      <c r="E141" s="35"/>
      <c r="F141" s="35"/>
      <c r="G141" s="35"/>
      <c r="H141" s="35"/>
      <c r="I141" s="4"/>
      <c r="J141" s="35"/>
      <c r="K141" s="4"/>
      <c r="L141" s="35"/>
      <c r="M141" s="4"/>
      <c r="N141" s="35"/>
      <c r="O141" s="4"/>
      <c r="P141" s="35"/>
      <c r="Q141" s="35"/>
      <c r="R141" s="35"/>
      <c r="S141" s="12"/>
      <c r="T141" s="12"/>
      <c r="U141" s="12"/>
      <c r="X141" s="18" t="s">
        <v>160</v>
      </c>
      <c r="Y141" s="18" t="s">
        <v>161</v>
      </c>
      <c r="Z141" s="18" t="s">
        <v>524</v>
      </c>
      <c r="AA141" s="18" t="s">
        <v>39</v>
      </c>
      <c r="AB141" s="18"/>
      <c r="AC141" s="18"/>
      <c r="AD141" s="18"/>
    </row>
    <row r="142" spans="1:30" s="14" customFormat="1" x14ac:dyDescent="0.3">
      <c r="A142" s="13"/>
      <c r="B142" s="13" t="s">
        <v>3136</v>
      </c>
      <c r="C142" s="13" t="s">
        <v>3137</v>
      </c>
      <c r="D142" s="13" t="s">
        <v>556</v>
      </c>
      <c r="E142" s="35"/>
      <c r="F142" s="35"/>
      <c r="G142" s="35"/>
      <c r="H142" s="35"/>
      <c r="I142" s="4"/>
      <c r="J142" s="35"/>
      <c r="K142" s="4"/>
      <c r="L142" s="35"/>
      <c r="M142" s="4"/>
      <c r="N142" s="35"/>
      <c r="O142" s="4"/>
      <c r="P142" s="35"/>
      <c r="Q142" s="35"/>
      <c r="R142" s="35"/>
      <c r="S142" s="12"/>
      <c r="T142" s="12"/>
      <c r="U142" s="12"/>
      <c r="X142" s="18" t="s">
        <v>162</v>
      </c>
      <c r="Y142" s="18" t="s">
        <v>163</v>
      </c>
      <c r="Z142" s="18" t="s">
        <v>524</v>
      </c>
      <c r="AA142" s="18" t="s">
        <v>6</v>
      </c>
      <c r="AB142" s="18"/>
      <c r="AC142" s="18"/>
      <c r="AD142" s="18"/>
    </row>
    <row r="143" spans="1:30" s="14" customFormat="1" x14ac:dyDescent="0.3">
      <c r="A143" s="11"/>
      <c r="B143" s="11" t="s">
        <v>3153</v>
      </c>
      <c r="C143" s="11" t="s">
        <v>3154</v>
      </c>
      <c r="D143" s="11" t="s">
        <v>556</v>
      </c>
      <c r="E143" s="3"/>
      <c r="F143" s="35"/>
      <c r="G143" s="3"/>
      <c r="H143" s="3"/>
      <c r="I143" s="5" t="str">
        <f>IF(ISNUMBER(I144), I144, "")</f>
        <v/>
      </c>
      <c r="J143" s="3"/>
      <c r="K143" s="5" t="str">
        <f>IF(ISNUMBER(K144), K144, "")</f>
        <v/>
      </c>
      <c r="L143" s="3"/>
      <c r="M143" s="5" t="str">
        <f>IF(ISNUMBER(M144), M144, "")</f>
        <v/>
      </c>
      <c r="N143" s="3"/>
      <c r="O143" s="5" t="str">
        <f>IF(ISNUMBER(O144), O144, "")</f>
        <v/>
      </c>
      <c r="P143" s="12"/>
      <c r="Q143" s="12"/>
      <c r="R143" s="12"/>
      <c r="S143" s="12"/>
      <c r="T143" s="12"/>
      <c r="U143" s="12"/>
      <c r="X143" s="18" t="s">
        <v>164</v>
      </c>
      <c r="Y143" s="18" t="s">
        <v>165</v>
      </c>
      <c r="Z143" s="18" t="s">
        <v>525</v>
      </c>
      <c r="AA143" s="18" t="s">
        <v>11</v>
      </c>
      <c r="AB143" s="18"/>
      <c r="AC143" s="18"/>
      <c r="AD143" s="18"/>
    </row>
    <row r="144" spans="1:30" s="14" customFormat="1" x14ac:dyDescent="0.3">
      <c r="A144" s="13"/>
      <c r="B144" s="13" t="s">
        <v>3159</v>
      </c>
      <c r="C144" s="13" t="s">
        <v>3160</v>
      </c>
      <c r="D144" s="13" t="s">
        <v>556</v>
      </c>
      <c r="E144" s="35"/>
      <c r="F144" s="35"/>
      <c r="G144" s="35"/>
      <c r="H144" s="35"/>
      <c r="I144" s="4"/>
      <c r="J144" s="35"/>
      <c r="K144" s="4"/>
      <c r="L144" s="35"/>
      <c r="M144" s="4"/>
      <c r="N144" s="35"/>
      <c r="O144" s="4"/>
      <c r="P144" s="35"/>
      <c r="Q144" s="35"/>
      <c r="R144" s="35"/>
      <c r="S144" s="12"/>
      <c r="T144" s="12"/>
      <c r="U144" s="12"/>
      <c r="X144" s="18" t="s">
        <v>166</v>
      </c>
      <c r="Y144" s="18" t="s">
        <v>167</v>
      </c>
      <c r="Z144" s="18" t="s">
        <v>3758</v>
      </c>
      <c r="AA144" s="18" t="s">
        <v>16</v>
      </c>
      <c r="AB144" s="18"/>
      <c r="AC144" s="18"/>
      <c r="AD144" s="18"/>
    </row>
    <row r="145" spans="1:30" s="14" customFormat="1" x14ac:dyDescent="0.3">
      <c r="A145" s="11"/>
      <c r="B145" s="11" t="s">
        <v>3240</v>
      </c>
      <c r="C145" s="11" t="s">
        <v>3241</v>
      </c>
      <c r="D145" s="11" t="s">
        <v>556</v>
      </c>
      <c r="E145" s="3"/>
      <c r="F145" s="35"/>
      <c r="G145" s="3"/>
      <c r="H145" s="3"/>
      <c r="I145" s="5" t="str">
        <f>IF(AND(ISNUMBER(I146),ISNUMBER(I147),ISNUMBER(I148),ISNUMBER(I149),ISNUMBER(I150)), (I146-I147-I148+I149)/I150, "")</f>
        <v/>
      </c>
      <c r="J145" s="3"/>
      <c r="K145" s="5" t="str">
        <f>IF(AND(ISNUMBER(K146),ISNUMBER(K147),ISNUMBER(K148),ISNUMBER(K149),ISNUMBER(K150)), (K146-K147-K148+K149)/K150, "")</f>
        <v/>
      </c>
      <c r="L145" s="3"/>
      <c r="M145" s="5" t="str">
        <f>IF(AND(ISNUMBER(M146),ISNUMBER(M147),ISNUMBER(M148),ISNUMBER(M149),ISNUMBER(M150)), (M146-M147-M148+M149)/M150, "")</f>
        <v/>
      </c>
      <c r="N145" s="3"/>
      <c r="O145" s="5" t="str">
        <f>IF(AND(ISNUMBER(O146),ISNUMBER(O147),ISNUMBER(O148),ISNUMBER(O149),ISNUMBER(O150)), (O146-O147-O148+O149)/O150, "")</f>
        <v/>
      </c>
      <c r="P145" s="12"/>
      <c r="Q145" s="12"/>
      <c r="R145" s="12"/>
      <c r="S145" s="12"/>
      <c r="T145" s="12"/>
      <c r="U145" s="12"/>
      <c r="X145" s="18" t="s">
        <v>168</v>
      </c>
      <c r="Y145" s="18" t="s">
        <v>169</v>
      </c>
      <c r="Z145" s="18" t="s">
        <v>524</v>
      </c>
      <c r="AA145" s="18" t="s">
        <v>26</v>
      </c>
      <c r="AB145" s="18"/>
      <c r="AC145" s="18"/>
      <c r="AD145" s="18"/>
    </row>
    <row r="146" spans="1:30" s="14" customFormat="1" x14ac:dyDescent="0.3">
      <c r="A146" s="13"/>
      <c r="B146" s="13" t="s">
        <v>3247</v>
      </c>
      <c r="C146" s="13" t="s">
        <v>3248</v>
      </c>
      <c r="D146" s="13" t="s">
        <v>556</v>
      </c>
      <c r="E146" s="35"/>
      <c r="F146" s="35"/>
      <c r="G146" s="35"/>
      <c r="H146" s="35"/>
      <c r="I146" s="4"/>
      <c r="J146" s="35"/>
      <c r="K146" s="4"/>
      <c r="L146" s="35"/>
      <c r="M146" s="4"/>
      <c r="N146" s="35"/>
      <c r="O146" s="4"/>
      <c r="P146" s="35"/>
      <c r="Q146" s="35"/>
      <c r="R146" s="35"/>
      <c r="S146" s="12"/>
      <c r="T146" s="12"/>
      <c r="U146" s="12"/>
      <c r="X146" s="18" t="s">
        <v>170</v>
      </c>
      <c r="Y146" s="18" t="s">
        <v>171</v>
      </c>
      <c r="Z146" s="18" t="s">
        <v>524</v>
      </c>
      <c r="AA146" s="18" t="s">
        <v>62</v>
      </c>
      <c r="AB146" s="18"/>
      <c r="AC146" s="18"/>
      <c r="AD146" s="18"/>
    </row>
    <row r="147" spans="1:30" s="14" customFormat="1" x14ac:dyDescent="0.3">
      <c r="A147" s="13"/>
      <c r="B147" s="13" t="s">
        <v>3250</v>
      </c>
      <c r="C147" s="13" t="s">
        <v>3251</v>
      </c>
      <c r="D147" s="13" t="s">
        <v>556</v>
      </c>
      <c r="E147" s="35"/>
      <c r="F147" s="35"/>
      <c r="G147" s="35"/>
      <c r="H147" s="35"/>
      <c r="I147" s="4"/>
      <c r="J147" s="35"/>
      <c r="K147" s="4"/>
      <c r="L147" s="35"/>
      <c r="M147" s="4"/>
      <c r="N147" s="35"/>
      <c r="O147" s="4"/>
      <c r="P147" s="35"/>
      <c r="Q147" s="35"/>
      <c r="R147" s="35"/>
      <c r="S147" s="12"/>
      <c r="T147" s="12"/>
      <c r="U147" s="12"/>
      <c r="X147" s="18" t="s">
        <v>172</v>
      </c>
      <c r="Y147" s="18" t="s">
        <v>173</v>
      </c>
      <c r="Z147" s="18" t="s">
        <v>524</v>
      </c>
      <c r="AA147" s="18" t="s">
        <v>16</v>
      </c>
      <c r="AB147" s="18"/>
      <c r="AC147" s="18"/>
      <c r="AD147" s="18"/>
    </row>
    <row r="148" spans="1:30" s="14" customFormat="1" x14ac:dyDescent="0.3">
      <c r="A148" s="13"/>
      <c r="B148" s="13" t="s">
        <v>3252</v>
      </c>
      <c r="C148" s="13" t="s">
        <v>3253</v>
      </c>
      <c r="D148" s="13" t="s">
        <v>556</v>
      </c>
      <c r="E148" s="35"/>
      <c r="F148" s="35"/>
      <c r="G148" s="35"/>
      <c r="H148" s="35"/>
      <c r="I148" s="4"/>
      <c r="J148" s="35"/>
      <c r="K148" s="4"/>
      <c r="L148" s="35"/>
      <c r="M148" s="4"/>
      <c r="N148" s="35"/>
      <c r="O148" s="4"/>
      <c r="P148" s="35"/>
      <c r="Q148" s="35"/>
      <c r="R148" s="35"/>
      <c r="S148" s="12"/>
      <c r="T148" s="12"/>
      <c r="U148" s="12"/>
      <c r="X148" s="18" t="s">
        <v>174</v>
      </c>
      <c r="Y148" s="18" t="s">
        <v>175</v>
      </c>
      <c r="Z148" s="18" t="s">
        <v>524</v>
      </c>
      <c r="AA148" s="18" t="s">
        <v>16</v>
      </c>
      <c r="AB148" s="18"/>
      <c r="AC148" s="18"/>
      <c r="AD148" s="18"/>
    </row>
    <row r="149" spans="1:30" s="14" customFormat="1" x14ac:dyDescent="0.3">
      <c r="A149" s="13"/>
      <c r="B149" s="13" t="s">
        <v>3255</v>
      </c>
      <c r="C149" s="13" t="s">
        <v>3256</v>
      </c>
      <c r="D149" s="13" t="s">
        <v>556</v>
      </c>
      <c r="E149" s="35"/>
      <c r="F149" s="35"/>
      <c r="G149" s="35"/>
      <c r="H149" s="35"/>
      <c r="I149" s="4"/>
      <c r="J149" s="35"/>
      <c r="K149" s="4"/>
      <c r="L149" s="35"/>
      <c r="M149" s="4"/>
      <c r="N149" s="35"/>
      <c r="O149" s="4"/>
      <c r="P149" s="35"/>
      <c r="Q149" s="35"/>
      <c r="R149" s="35"/>
      <c r="S149" s="12"/>
      <c r="T149" s="12"/>
      <c r="U149" s="12"/>
      <c r="X149" s="18" t="s">
        <v>176</v>
      </c>
      <c r="Y149" s="18" t="s">
        <v>177</v>
      </c>
      <c r="Z149" s="18" t="s">
        <v>3758</v>
      </c>
      <c r="AA149" s="18" t="s">
        <v>11</v>
      </c>
      <c r="AB149" s="18"/>
      <c r="AC149" s="18"/>
      <c r="AD149" s="18"/>
    </row>
    <row r="150" spans="1:30" s="14" customFormat="1" ht="28.8" x14ac:dyDescent="0.3">
      <c r="A150" s="13"/>
      <c r="B150" s="13" t="s">
        <v>3258</v>
      </c>
      <c r="C150" s="13" t="s">
        <v>3259</v>
      </c>
      <c r="D150" s="13" t="s">
        <v>556</v>
      </c>
      <c r="E150" s="35"/>
      <c r="F150" s="35"/>
      <c r="G150" s="35"/>
      <c r="H150" s="35"/>
      <c r="I150" s="4"/>
      <c r="J150" s="35"/>
      <c r="K150" s="4"/>
      <c r="L150" s="35"/>
      <c r="M150" s="4"/>
      <c r="N150" s="35"/>
      <c r="O150" s="4"/>
      <c r="P150" s="35"/>
      <c r="Q150" s="35"/>
      <c r="R150" s="35"/>
      <c r="S150" s="12"/>
      <c r="T150" s="12"/>
      <c r="U150" s="12"/>
      <c r="X150" s="18" t="s">
        <v>178</v>
      </c>
      <c r="Y150" s="18" t="s">
        <v>179</v>
      </c>
      <c r="Z150" s="18" t="s">
        <v>524</v>
      </c>
      <c r="AA150" s="18" t="s">
        <v>26</v>
      </c>
      <c r="AB150" s="18"/>
      <c r="AC150" s="18"/>
      <c r="AD150" s="18"/>
    </row>
    <row r="151" spans="1:30" s="14" customFormat="1" x14ac:dyDescent="0.3">
      <c r="A151" s="11"/>
      <c r="B151" s="11" t="s">
        <v>3274</v>
      </c>
      <c r="C151" s="11" t="s">
        <v>3275</v>
      </c>
      <c r="D151" s="11" t="s">
        <v>556</v>
      </c>
      <c r="E151" s="3"/>
      <c r="F151" s="35"/>
      <c r="G151" s="3"/>
      <c r="H151" s="3"/>
      <c r="I151" s="5" t="str">
        <f>IF(AND(ISNUMBER(I152),ISNUMBER(I153)), I152/I153, "")</f>
        <v/>
      </c>
      <c r="J151" s="3"/>
      <c r="K151" s="5" t="str">
        <f>IF(AND(ISNUMBER(K152),ISNUMBER(K153)), K152/K153, "")</f>
        <v/>
      </c>
      <c r="L151" s="3"/>
      <c r="M151" s="5" t="str">
        <f>IF(AND(ISNUMBER(M152),ISNUMBER(M153)), M152/M153, "")</f>
        <v/>
      </c>
      <c r="N151" s="3"/>
      <c r="O151" s="5" t="str">
        <f>IF(AND(ISNUMBER(O152),ISNUMBER(O153)), O152/O153, "")</f>
        <v/>
      </c>
      <c r="P151" s="12"/>
      <c r="Q151" s="12"/>
      <c r="R151" s="12"/>
      <c r="S151" s="12"/>
      <c r="T151" s="12"/>
      <c r="U151" s="12"/>
      <c r="X151" s="18" t="s">
        <v>180</v>
      </c>
      <c r="Y151" s="18" t="s">
        <v>181</v>
      </c>
      <c r="Z151" s="18" t="s">
        <v>524</v>
      </c>
      <c r="AA151" s="18" t="s">
        <v>26</v>
      </c>
      <c r="AB151" s="18"/>
      <c r="AC151" s="18"/>
      <c r="AD151" s="18"/>
    </row>
    <row r="152" spans="1:30" s="14" customFormat="1" x14ac:dyDescent="0.3">
      <c r="A152" s="13"/>
      <c r="B152" s="13" t="s">
        <v>3282</v>
      </c>
      <c r="C152" s="13" t="s">
        <v>3283</v>
      </c>
      <c r="D152" s="13" t="s">
        <v>556</v>
      </c>
      <c r="E152" s="35"/>
      <c r="F152" s="35"/>
      <c r="G152" s="35"/>
      <c r="H152" s="35"/>
      <c r="I152" s="4"/>
      <c r="J152" s="35"/>
      <c r="K152" s="4"/>
      <c r="L152" s="35"/>
      <c r="M152" s="4"/>
      <c r="N152" s="35"/>
      <c r="O152" s="4"/>
      <c r="P152" s="35"/>
      <c r="Q152" s="35"/>
      <c r="R152" s="35"/>
      <c r="S152" s="12"/>
      <c r="T152" s="12"/>
      <c r="U152" s="12"/>
      <c r="X152" s="18" t="s">
        <v>182</v>
      </c>
      <c r="Y152" s="18" t="s">
        <v>183</v>
      </c>
      <c r="Z152" s="18" t="s">
        <v>525</v>
      </c>
      <c r="AA152" s="18" t="s">
        <v>62</v>
      </c>
      <c r="AB152" s="18"/>
      <c r="AC152" s="18"/>
      <c r="AD152" s="18"/>
    </row>
    <row r="153" spans="1:30" s="14" customFormat="1" x14ac:dyDescent="0.3">
      <c r="A153" s="13"/>
      <c r="B153" s="13" t="s">
        <v>3284</v>
      </c>
      <c r="C153" s="13" t="s">
        <v>3285</v>
      </c>
      <c r="D153" s="13" t="s">
        <v>556</v>
      </c>
      <c r="E153" s="35"/>
      <c r="F153" s="35"/>
      <c r="G153" s="35"/>
      <c r="H153" s="35"/>
      <c r="I153" s="4"/>
      <c r="J153" s="35"/>
      <c r="K153" s="4"/>
      <c r="L153" s="35"/>
      <c r="M153" s="4"/>
      <c r="N153" s="35"/>
      <c r="O153" s="4"/>
      <c r="P153" s="35"/>
      <c r="Q153" s="35"/>
      <c r="R153" s="35"/>
      <c r="S153" s="12"/>
      <c r="T153" s="12"/>
      <c r="U153" s="12"/>
      <c r="X153" s="18" t="s">
        <v>478</v>
      </c>
      <c r="Y153" s="18" t="s">
        <v>479</v>
      </c>
      <c r="Z153" s="18" t="s">
        <v>524</v>
      </c>
      <c r="AA153" s="18" t="s">
        <v>442</v>
      </c>
      <c r="AB153" s="18"/>
      <c r="AC153" s="18"/>
      <c r="AD153" s="18"/>
    </row>
    <row r="154" spans="1:30" s="14" customFormat="1" x14ac:dyDescent="0.3">
      <c r="A154" s="11"/>
      <c r="B154" s="11" t="s">
        <v>3287</v>
      </c>
      <c r="C154" s="11" t="s">
        <v>3288</v>
      </c>
      <c r="D154" s="11" t="s">
        <v>556</v>
      </c>
      <c r="E154" s="3"/>
      <c r="F154" s="35"/>
      <c r="G154" s="3"/>
      <c r="H154" s="3"/>
      <c r="I154" s="5" t="str">
        <f>IF(AND(ISNUMBER(I155),ISNUMBER(I156)), I155/I156, "")</f>
        <v/>
      </c>
      <c r="J154" s="3"/>
      <c r="K154" s="5" t="str">
        <f>IF(AND(ISNUMBER(K155),ISNUMBER(K156)), K155/K156, "")</f>
        <v/>
      </c>
      <c r="L154" s="3"/>
      <c r="M154" s="5" t="str">
        <f>IF(AND(ISNUMBER(M155),ISNUMBER(M156)), M155/M156, "")</f>
        <v/>
      </c>
      <c r="N154" s="3"/>
      <c r="O154" s="5" t="str">
        <f>IF(AND(ISNUMBER(O155),ISNUMBER(O156)), O155/O156, "")</f>
        <v/>
      </c>
      <c r="P154" s="12"/>
      <c r="Q154" s="12"/>
      <c r="R154" s="12"/>
      <c r="S154" s="12"/>
      <c r="T154" s="12"/>
      <c r="U154" s="12"/>
      <c r="X154" s="18" t="s">
        <v>184</v>
      </c>
      <c r="Y154" s="18" t="s">
        <v>185</v>
      </c>
      <c r="Z154" s="18" t="s">
        <v>524</v>
      </c>
      <c r="AA154" s="18" t="s">
        <v>39</v>
      </c>
      <c r="AB154" s="18"/>
      <c r="AC154" s="18"/>
      <c r="AD154" s="18"/>
    </row>
    <row r="155" spans="1:30" s="14" customFormat="1" x14ac:dyDescent="0.3">
      <c r="A155" s="13"/>
      <c r="B155" s="13" t="s">
        <v>3293</v>
      </c>
      <c r="C155" s="13" t="s">
        <v>3283</v>
      </c>
      <c r="D155" s="13" t="s">
        <v>556</v>
      </c>
      <c r="E155" s="35"/>
      <c r="F155" s="35"/>
      <c r="G155" s="35"/>
      <c r="H155" s="35"/>
      <c r="I155" s="4"/>
      <c r="J155" s="35"/>
      <c r="K155" s="4"/>
      <c r="L155" s="35"/>
      <c r="M155" s="4"/>
      <c r="N155" s="35"/>
      <c r="O155" s="4"/>
      <c r="P155" s="35"/>
      <c r="Q155" s="35"/>
      <c r="R155" s="35"/>
      <c r="S155" s="12"/>
      <c r="T155" s="12"/>
      <c r="U155" s="12"/>
      <c r="X155" s="18" t="s">
        <v>480</v>
      </c>
      <c r="Y155" s="18" t="s">
        <v>481</v>
      </c>
      <c r="Z155" s="18" t="s">
        <v>524</v>
      </c>
      <c r="AA155" s="18" t="s">
        <v>23</v>
      </c>
      <c r="AB155" s="18"/>
      <c r="AC155" s="18"/>
      <c r="AD155" s="18"/>
    </row>
    <row r="156" spans="1:30" s="14" customFormat="1" x14ac:dyDescent="0.3">
      <c r="A156" s="13"/>
      <c r="B156" s="13" t="s">
        <v>3294</v>
      </c>
      <c r="C156" s="13" t="s">
        <v>3272</v>
      </c>
      <c r="D156" s="13" t="s">
        <v>556</v>
      </c>
      <c r="E156" s="35"/>
      <c r="F156" s="35"/>
      <c r="G156" s="35"/>
      <c r="H156" s="35"/>
      <c r="I156" s="4"/>
      <c r="J156" s="35"/>
      <c r="K156" s="4"/>
      <c r="L156" s="35"/>
      <c r="M156" s="4"/>
      <c r="N156" s="35"/>
      <c r="O156" s="4"/>
      <c r="P156" s="35"/>
      <c r="Q156" s="35"/>
      <c r="R156" s="35"/>
      <c r="S156" s="12"/>
      <c r="T156" s="12"/>
      <c r="U156" s="12"/>
      <c r="X156" s="18" t="s">
        <v>186</v>
      </c>
      <c r="Y156" s="18" t="s">
        <v>187</v>
      </c>
      <c r="Z156" s="18" t="s">
        <v>3758</v>
      </c>
      <c r="AA156" s="18" t="s">
        <v>23</v>
      </c>
      <c r="AB156" s="18"/>
      <c r="AC156" s="18"/>
      <c r="AD156" s="18"/>
    </row>
    <row r="157" spans="1:30" s="14" customFormat="1" x14ac:dyDescent="0.3">
      <c r="A157" s="11"/>
      <c r="B157" s="11" t="s">
        <v>3365</v>
      </c>
      <c r="C157" s="11" t="s">
        <v>3366</v>
      </c>
      <c r="D157" s="11" t="s">
        <v>556</v>
      </c>
      <c r="E157" s="3"/>
      <c r="F157" s="35"/>
      <c r="G157" s="3"/>
      <c r="H157" s="3"/>
      <c r="I157" s="5" t="str">
        <f>IF(AND(ISNUMBER(I158),ISNUMBER(I159)), I158/I159*365, "")</f>
        <v/>
      </c>
      <c r="J157" s="3"/>
      <c r="K157" s="5" t="str">
        <f>IF(AND(ISNUMBER(K158),ISNUMBER(K159)), K158/K159*365, "")</f>
        <v/>
      </c>
      <c r="L157" s="3"/>
      <c r="M157" s="5" t="str">
        <f>IF(AND(ISNUMBER(M158),ISNUMBER(M159)), M158/M159*365, "")</f>
        <v/>
      </c>
      <c r="N157" s="3"/>
      <c r="O157" s="5" t="str">
        <f>IF(AND(ISNUMBER(O158),ISNUMBER(O159)), O158/O159*365, "")</f>
        <v/>
      </c>
      <c r="P157" s="12"/>
      <c r="Q157" s="12"/>
      <c r="R157" s="12"/>
      <c r="S157" s="12"/>
      <c r="T157" s="12"/>
      <c r="U157" s="12"/>
      <c r="X157" s="18" t="s">
        <v>188</v>
      </c>
      <c r="Y157" s="18" t="s">
        <v>189</v>
      </c>
      <c r="Z157" s="18" t="s">
        <v>524</v>
      </c>
      <c r="AA157" s="18" t="s">
        <v>89</v>
      </c>
      <c r="AB157" s="18"/>
      <c r="AC157" s="18"/>
      <c r="AD157" s="18"/>
    </row>
    <row r="158" spans="1:30" s="14" customFormat="1" x14ac:dyDescent="0.3">
      <c r="A158" s="13"/>
      <c r="B158" s="13" t="s">
        <v>3372</v>
      </c>
      <c r="C158" s="13" t="s">
        <v>3373</v>
      </c>
      <c r="D158" s="13" t="s">
        <v>556</v>
      </c>
      <c r="E158" s="35"/>
      <c r="F158" s="35"/>
      <c r="G158" s="35"/>
      <c r="H158" s="35"/>
      <c r="I158" s="4"/>
      <c r="J158" s="35"/>
      <c r="K158" s="4"/>
      <c r="L158" s="35"/>
      <c r="M158" s="4"/>
      <c r="N158" s="35"/>
      <c r="O158" s="4"/>
      <c r="P158" s="35"/>
      <c r="Q158" s="35"/>
      <c r="R158" s="35"/>
      <c r="S158" s="12"/>
      <c r="T158" s="12"/>
      <c r="U158" s="12"/>
      <c r="X158" s="18" t="s">
        <v>190</v>
      </c>
      <c r="Y158" s="18" t="s">
        <v>191</v>
      </c>
      <c r="Z158" s="18" t="s">
        <v>524</v>
      </c>
      <c r="AA158" s="18" t="s">
        <v>62</v>
      </c>
      <c r="AB158" s="18"/>
      <c r="AC158" s="18"/>
      <c r="AD158" s="18"/>
    </row>
    <row r="159" spans="1:30" s="14" customFormat="1" x14ac:dyDescent="0.3">
      <c r="A159" s="13"/>
      <c r="B159" s="13" t="s">
        <v>3375</v>
      </c>
      <c r="C159" s="13" t="s">
        <v>3376</v>
      </c>
      <c r="D159" s="13" t="s">
        <v>556</v>
      </c>
      <c r="E159" s="35"/>
      <c r="F159" s="35"/>
      <c r="G159" s="35"/>
      <c r="H159" s="35"/>
      <c r="I159" s="4"/>
      <c r="J159" s="35"/>
      <c r="K159" s="4"/>
      <c r="L159" s="35"/>
      <c r="M159" s="4"/>
      <c r="N159" s="35"/>
      <c r="O159" s="4"/>
      <c r="P159" s="35"/>
      <c r="Q159" s="35"/>
      <c r="R159" s="35"/>
      <c r="S159" s="12"/>
      <c r="T159" s="12"/>
      <c r="U159" s="12"/>
      <c r="X159" s="18" t="s">
        <v>192</v>
      </c>
      <c r="Y159" s="18" t="s">
        <v>193</v>
      </c>
      <c r="Z159" s="18" t="s">
        <v>3758</v>
      </c>
      <c r="AA159" s="18" t="s">
        <v>39</v>
      </c>
      <c r="AB159" s="18"/>
      <c r="AC159" s="18"/>
      <c r="AD159" s="18"/>
    </row>
    <row r="160" spans="1:30" s="14" customFormat="1" x14ac:dyDescent="0.3">
      <c r="A160" s="13"/>
      <c r="B160" s="13" t="s">
        <v>3378</v>
      </c>
      <c r="C160" s="13" t="s">
        <v>3379</v>
      </c>
      <c r="D160" s="13" t="s">
        <v>556</v>
      </c>
      <c r="E160" s="35"/>
      <c r="F160" s="35"/>
      <c r="G160" s="35"/>
      <c r="H160" s="35"/>
      <c r="I160" s="4"/>
      <c r="J160" s="35"/>
      <c r="K160" s="4"/>
      <c r="L160" s="35"/>
      <c r="M160" s="4"/>
      <c r="N160" s="35"/>
      <c r="O160" s="4"/>
      <c r="P160" s="35"/>
      <c r="Q160" s="35"/>
      <c r="R160" s="35"/>
      <c r="S160" s="12"/>
      <c r="T160" s="12"/>
      <c r="U160" s="12"/>
      <c r="X160" s="18" t="s">
        <v>194</v>
      </c>
      <c r="Y160" s="18" t="s">
        <v>195</v>
      </c>
      <c r="Z160" s="18" t="s">
        <v>3758</v>
      </c>
      <c r="AA160" s="18" t="s">
        <v>39</v>
      </c>
      <c r="AB160" s="18"/>
      <c r="AC160" s="18"/>
      <c r="AD160" s="18"/>
    </row>
    <row r="161" spans="1:30" s="14" customFormat="1" ht="28.8" x14ac:dyDescent="0.3">
      <c r="A161" s="11"/>
      <c r="B161" s="11" t="s">
        <v>3401</v>
      </c>
      <c r="C161" s="11" t="s">
        <v>3402</v>
      </c>
      <c r="D161" s="11" t="s">
        <v>556</v>
      </c>
      <c r="E161" s="3"/>
      <c r="F161" s="35"/>
      <c r="G161" s="3"/>
      <c r="H161" s="3"/>
      <c r="I161" s="5" t="str">
        <f>IF(AND(ISNUMBER(I162),ISNUMBER(I163),ISNUMBER(I164)), (I162+I163)/I164, "")</f>
        <v/>
      </c>
      <c r="J161" s="3"/>
      <c r="K161" s="5" t="str">
        <f>IF(AND(ISNUMBER(K162),ISNUMBER(K163),ISNUMBER(K164)), (K162+K163)/K164, "")</f>
        <v/>
      </c>
      <c r="L161" s="3"/>
      <c r="M161" s="5" t="str">
        <f>IF(AND(ISNUMBER(M162),ISNUMBER(M163),ISNUMBER(M164)), (M162+M163)/M164, "")</f>
        <v/>
      </c>
      <c r="N161" s="3"/>
      <c r="O161" s="5" t="str">
        <f>IF(AND(ISNUMBER(O162),ISNUMBER(O163),ISNUMBER(O164)), (O162+O163)/O164, "")</f>
        <v/>
      </c>
      <c r="P161" s="12"/>
      <c r="Q161" s="12"/>
      <c r="R161" s="12"/>
      <c r="S161" s="12"/>
      <c r="T161" s="12"/>
      <c r="U161" s="12"/>
      <c r="X161" s="18" t="s">
        <v>196</v>
      </c>
      <c r="Y161" s="18" t="s">
        <v>197</v>
      </c>
      <c r="Z161" s="18" t="s">
        <v>524</v>
      </c>
      <c r="AA161" s="18" t="s">
        <v>62</v>
      </c>
      <c r="AB161" s="18"/>
      <c r="AC161" s="18"/>
      <c r="AD161" s="18"/>
    </row>
    <row r="162" spans="1:30" s="14" customFormat="1" x14ac:dyDescent="0.3">
      <c r="A162" s="13"/>
      <c r="B162" s="13" t="s">
        <v>3407</v>
      </c>
      <c r="C162" s="13" t="s">
        <v>3408</v>
      </c>
      <c r="D162" s="13" t="s">
        <v>556</v>
      </c>
      <c r="E162" s="35"/>
      <c r="F162" s="35"/>
      <c r="G162" s="35"/>
      <c r="H162" s="35"/>
      <c r="I162" s="4"/>
      <c r="J162" s="35"/>
      <c r="K162" s="4"/>
      <c r="L162" s="35"/>
      <c r="M162" s="4"/>
      <c r="N162" s="35"/>
      <c r="O162" s="4"/>
      <c r="P162" s="35"/>
      <c r="Q162" s="35"/>
      <c r="R162" s="35"/>
      <c r="S162" s="12"/>
      <c r="T162" s="12"/>
      <c r="U162" s="12"/>
      <c r="X162" s="18" t="s">
        <v>198</v>
      </c>
      <c r="Y162" s="18" t="s">
        <v>199</v>
      </c>
      <c r="Z162" s="18" t="s">
        <v>524</v>
      </c>
      <c r="AA162" s="18" t="s">
        <v>6</v>
      </c>
      <c r="AB162" s="18"/>
      <c r="AC162" s="18"/>
      <c r="AD162" s="18"/>
    </row>
    <row r="163" spans="1:30" s="14" customFormat="1" x14ac:dyDescent="0.3">
      <c r="A163" s="13"/>
      <c r="B163" s="13" t="s">
        <v>3410</v>
      </c>
      <c r="C163" s="13" t="s">
        <v>3411</v>
      </c>
      <c r="D163" s="13" t="s">
        <v>556</v>
      </c>
      <c r="E163" s="35"/>
      <c r="F163" s="35"/>
      <c r="G163" s="35"/>
      <c r="H163" s="35"/>
      <c r="I163" s="4"/>
      <c r="J163" s="35"/>
      <c r="K163" s="4"/>
      <c r="L163" s="35"/>
      <c r="M163" s="4"/>
      <c r="N163" s="35"/>
      <c r="O163" s="4"/>
      <c r="P163" s="35"/>
      <c r="Q163" s="35"/>
      <c r="R163" s="35"/>
      <c r="S163" s="12"/>
      <c r="T163" s="12"/>
      <c r="U163" s="12"/>
      <c r="X163" s="18" t="s">
        <v>200</v>
      </c>
      <c r="Y163" s="18" t="s">
        <v>201</v>
      </c>
      <c r="Z163" s="18" t="s">
        <v>524</v>
      </c>
      <c r="AA163" s="18" t="s">
        <v>16</v>
      </c>
      <c r="AB163" s="18"/>
      <c r="AC163" s="18"/>
      <c r="AD163" s="18"/>
    </row>
    <row r="164" spans="1:30" s="14" customFormat="1" x14ac:dyDescent="0.3">
      <c r="A164" s="13"/>
      <c r="B164" s="13" t="s">
        <v>3413</v>
      </c>
      <c r="C164" s="13" t="s">
        <v>3414</v>
      </c>
      <c r="D164" s="13" t="s">
        <v>556</v>
      </c>
      <c r="E164" s="35"/>
      <c r="F164" s="35"/>
      <c r="G164" s="35"/>
      <c r="H164" s="35"/>
      <c r="I164" s="4"/>
      <c r="J164" s="35"/>
      <c r="K164" s="4"/>
      <c r="L164" s="35"/>
      <c r="M164" s="4"/>
      <c r="N164" s="35"/>
      <c r="O164" s="4"/>
      <c r="P164" s="35"/>
      <c r="Q164" s="35"/>
      <c r="R164" s="35"/>
      <c r="S164" s="12"/>
      <c r="T164" s="12"/>
      <c r="U164" s="12"/>
      <c r="X164" s="18" t="s">
        <v>482</v>
      </c>
      <c r="Y164" s="18" t="s">
        <v>483</v>
      </c>
      <c r="Z164" s="18" t="s">
        <v>3758</v>
      </c>
      <c r="AA164" s="18" t="s">
        <v>23</v>
      </c>
      <c r="AB164" s="18"/>
      <c r="AC164" s="18"/>
      <c r="AD164" s="18"/>
    </row>
    <row r="165" spans="1:30" s="14" customFormat="1" x14ac:dyDescent="0.3">
      <c r="A165" s="11"/>
      <c r="B165" s="11" t="s">
        <v>3520</v>
      </c>
      <c r="C165" s="11" t="s">
        <v>3521</v>
      </c>
      <c r="D165" s="11" t="s">
        <v>556</v>
      </c>
      <c r="E165" s="3"/>
      <c r="F165" s="35"/>
      <c r="G165" s="3"/>
      <c r="H165" s="3"/>
      <c r="I165" s="5" t="str">
        <f>IF(AND(ISNUMBER(I166),ISNUMBER(I167)), I166/I167, "")</f>
        <v/>
      </c>
      <c r="J165" s="3"/>
      <c r="K165" s="5" t="str">
        <f>IF(AND(ISNUMBER(K166),ISNUMBER(K167)), K166/K167, "")</f>
        <v/>
      </c>
      <c r="L165" s="3"/>
      <c r="M165" s="5" t="str">
        <f>IF(AND(ISNUMBER(M166),ISNUMBER(M167)), M166/M167, "")</f>
        <v/>
      </c>
      <c r="N165" s="3"/>
      <c r="O165" s="5" t="str">
        <f>IF(AND(ISNUMBER(O166),ISNUMBER(O167)), O166/O167, "")</f>
        <v/>
      </c>
      <c r="P165" s="12"/>
      <c r="Q165" s="12"/>
      <c r="R165" s="12"/>
      <c r="S165" s="12"/>
      <c r="T165" s="12"/>
      <c r="U165" s="12"/>
      <c r="X165" s="18" t="s">
        <v>202</v>
      </c>
      <c r="Y165" s="18" t="s">
        <v>203</v>
      </c>
      <c r="Z165" s="18" t="s">
        <v>524</v>
      </c>
      <c r="AA165" s="18" t="s">
        <v>23</v>
      </c>
      <c r="AB165" s="18"/>
      <c r="AC165" s="18"/>
      <c r="AD165" s="18"/>
    </row>
    <row r="166" spans="1:30" s="14" customFormat="1" x14ac:dyDescent="0.3">
      <c r="A166" s="13"/>
      <c r="B166" s="13" t="s">
        <v>3529</v>
      </c>
      <c r="C166" s="13" t="s">
        <v>3530</v>
      </c>
      <c r="D166" s="13" t="s">
        <v>556</v>
      </c>
      <c r="E166" s="35"/>
      <c r="F166" s="35"/>
      <c r="G166" s="35"/>
      <c r="H166" s="35"/>
      <c r="I166" s="4"/>
      <c r="J166" s="35"/>
      <c r="K166" s="4"/>
      <c r="L166" s="35"/>
      <c r="M166" s="4"/>
      <c r="N166" s="35"/>
      <c r="O166" s="4"/>
      <c r="P166" s="35"/>
      <c r="Q166" s="35"/>
      <c r="R166" s="35"/>
      <c r="S166" s="12"/>
      <c r="T166" s="12"/>
      <c r="U166" s="12"/>
      <c r="X166" s="18" t="s">
        <v>204</v>
      </c>
      <c r="Y166" s="18" t="s">
        <v>205</v>
      </c>
      <c r="Z166" s="18" t="s">
        <v>3758</v>
      </c>
      <c r="AA166" s="18" t="s">
        <v>62</v>
      </c>
      <c r="AB166" s="18"/>
      <c r="AC166" s="18"/>
      <c r="AD166" s="18"/>
    </row>
    <row r="167" spans="1:30" s="14" customFormat="1" x14ac:dyDescent="0.3">
      <c r="A167" s="13"/>
      <c r="B167" s="13" t="s">
        <v>3534</v>
      </c>
      <c r="C167" s="13" t="s">
        <v>3535</v>
      </c>
      <c r="D167" s="13" t="s">
        <v>556</v>
      </c>
      <c r="E167" s="35"/>
      <c r="F167" s="35"/>
      <c r="G167" s="35"/>
      <c r="H167" s="35"/>
      <c r="I167" s="4"/>
      <c r="J167" s="35"/>
      <c r="K167" s="4"/>
      <c r="L167" s="35"/>
      <c r="M167" s="4"/>
      <c r="N167" s="35"/>
      <c r="O167" s="4"/>
      <c r="P167" s="35"/>
      <c r="Q167" s="35"/>
      <c r="R167" s="35"/>
      <c r="S167" s="12"/>
      <c r="T167" s="12"/>
      <c r="U167" s="12"/>
      <c r="X167" s="18" t="s">
        <v>206</v>
      </c>
      <c r="Y167" s="18" t="s">
        <v>207</v>
      </c>
      <c r="Z167" s="18" t="s">
        <v>524</v>
      </c>
      <c r="AA167" s="18" t="s">
        <v>39</v>
      </c>
      <c r="AB167" s="18"/>
      <c r="AC167" s="18"/>
      <c r="AD167" s="18"/>
    </row>
    <row r="168" spans="1:30" s="14" customFormat="1" x14ac:dyDescent="0.3">
      <c r="A168" s="11"/>
      <c r="B168" s="11" t="s">
        <v>3537</v>
      </c>
      <c r="C168" s="11" t="s">
        <v>3538</v>
      </c>
      <c r="D168" s="11" t="s">
        <v>556</v>
      </c>
      <c r="E168" s="3"/>
      <c r="F168" s="35"/>
      <c r="G168" s="3"/>
      <c r="H168" s="3"/>
      <c r="I168" s="5" t="str">
        <f>IF(AND(ISNUMBER(I169),ISNUMBER(I170)), I169/I170, "")</f>
        <v/>
      </c>
      <c r="J168" s="3"/>
      <c r="K168" s="5" t="str">
        <f>IF(AND(ISNUMBER(K169),ISNUMBER(K170)), K169/K170, "")</f>
        <v/>
      </c>
      <c r="L168" s="3"/>
      <c r="M168" s="5" t="str">
        <f>IF(AND(ISNUMBER(M169),ISNUMBER(M170)), M169/M170, "")</f>
        <v/>
      </c>
      <c r="N168" s="3"/>
      <c r="O168" s="5" t="str">
        <f>IF(AND(ISNUMBER(O169),ISNUMBER(O170)), O169/O170, "")</f>
        <v/>
      </c>
      <c r="P168" s="12"/>
      <c r="Q168" s="12"/>
      <c r="R168" s="12"/>
      <c r="S168" s="12"/>
      <c r="T168" s="12"/>
      <c r="U168" s="12"/>
      <c r="X168" s="18" t="s">
        <v>208</v>
      </c>
      <c r="Y168" s="18" t="s">
        <v>209</v>
      </c>
      <c r="Z168" s="18" t="s">
        <v>524</v>
      </c>
      <c r="AA168" s="18" t="s">
        <v>11</v>
      </c>
      <c r="AB168" s="18"/>
      <c r="AC168" s="18"/>
      <c r="AD168" s="18"/>
    </row>
    <row r="169" spans="1:30" s="14" customFormat="1" x14ac:dyDescent="0.3">
      <c r="A169" s="13"/>
      <c r="B169" s="13" t="s">
        <v>3544</v>
      </c>
      <c r="C169" s="13" t="s">
        <v>3545</v>
      </c>
      <c r="D169" s="13" t="s">
        <v>556</v>
      </c>
      <c r="E169" s="35"/>
      <c r="F169" s="35"/>
      <c r="G169" s="35"/>
      <c r="H169" s="35"/>
      <c r="I169" s="4"/>
      <c r="J169" s="35"/>
      <c r="K169" s="4"/>
      <c r="L169" s="35"/>
      <c r="M169" s="4"/>
      <c r="N169" s="35"/>
      <c r="O169" s="4"/>
      <c r="P169" s="35"/>
      <c r="Q169" s="35"/>
      <c r="R169" s="35"/>
      <c r="S169" s="12"/>
      <c r="T169" s="12"/>
      <c r="U169" s="12"/>
      <c r="X169" s="18" t="s">
        <v>484</v>
      </c>
      <c r="Y169" s="18" t="s">
        <v>485</v>
      </c>
      <c r="Z169" s="18" t="s">
        <v>526</v>
      </c>
      <c r="AA169" s="18" t="s">
        <v>62</v>
      </c>
      <c r="AB169" s="18"/>
      <c r="AC169" s="18"/>
      <c r="AD169" s="18"/>
    </row>
    <row r="170" spans="1:30" s="14" customFormat="1" x14ac:dyDescent="0.3">
      <c r="A170" s="13"/>
      <c r="B170" s="13" t="s">
        <v>3547</v>
      </c>
      <c r="C170" s="13" t="s">
        <v>3548</v>
      </c>
      <c r="D170" s="13" t="s">
        <v>556</v>
      </c>
      <c r="E170" s="35"/>
      <c r="F170" s="35"/>
      <c r="G170" s="35"/>
      <c r="H170" s="35"/>
      <c r="I170" s="4"/>
      <c r="J170" s="35"/>
      <c r="K170" s="4"/>
      <c r="L170" s="35"/>
      <c r="M170" s="4"/>
      <c r="N170" s="35"/>
      <c r="O170" s="4"/>
      <c r="P170" s="35"/>
      <c r="Q170" s="35"/>
      <c r="R170" s="35"/>
      <c r="S170" s="12"/>
      <c r="T170" s="12"/>
      <c r="U170" s="12"/>
      <c r="X170" s="18" t="s">
        <v>210</v>
      </c>
      <c r="Y170" s="18" t="s">
        <v>211</v>
      </c>
      <c r="Z170" s="18" t="s">
        <v>524</v>
      </c>
      <c r="AA170" s="18" t="s">
        <v>62</v>
      </c>
      <c r="AB170" s="18"/>
      <c r="AC170" s="18"/>
      <c r="AD170" s="18"/>
    </row>
    <row r="171" spans="1:30" s="14" customFormat="1" x14ac:dyDescent="0.3">
      <c r="A171" s="11"/>
      <c r="B171" s="11" t="s">
        <v>3578</v>
      </c>
      <c r="C171" s="11" t="s">
        <v>3579</v>
      </c>
      <c r="D171" s="11" t="s">
        <v>556</v>
      </c>
      <c r="E171" s="3"/>
      <c r="F171" s="35"/>
      <c r="G171" s="3"/>
      <c r="H171" s="3"/>
      <c r="I171" s="5" t="str">
        <f>IF(AND(ISNUMBER(I172),ISNUMBER(I173),ISNUMBER(I174)), (I172-I173)/I174*365, "")</f>
        <v/>
      </c>
      <c r="J171" s="3"/>
      <c r="K171" s="5" t="str">
        <f>IF(AND(ISNUMBER(K172),ISNUMBER(K173),ISNUMBER(K174)), (K172-K173)/K174*365, "")</f>
        <v/>
      </c>
      <c r="L171" s="3"/>
      <c r="M171" s="5" t="str">
        <f>IF(AND(ISNUMBER(M172),ISNUMBER(M173),ISNUMBER(M174)), (M172-M173)/M174*365, "")</f>
        <v/>
      </c>
      <c r="N171" s="3"/>
      <c r="O171" s="5" t="str">
        <f>IF(AND(ISNUMBER(O172),ISNUMBER(O173),ISNUMBER(O174)), (O172-O173)/O174*365, "")</f>
        <v/>
      </c>
      <c r="P171" s="12"/>
      <c r="Q171" s="12"/>
      <c r="R171" s="12"/>
      <c r="S171" s="12"/>
      <c r="T171" s="12"/>
      <c r="U171" s="12"/>
      <c r="X171" s="18" t="s">
        <v>212</v>
      </c>
      <c r="Y171" s="18" t="s">
        <v>213</v>
      </c>
      <c r="Z171" s="18" t="s">
        <v>524</v>
      </c>
      <c r="AA171" s="18" t="s">
        <v>11</v>
      </c>
      <c r="AB171" s="18"/>
      <c r="AC171" s="18"/>
      <c r="AD171" s="18"/>
    </row>
    <row r="172" spans="1:30" s="14" customFormat="1" x14ac:dyDescent="0.3">
      <c r="A172" s="13"/>
      <c r="B172" s="13" t="s">
        <v>3584</v>
      </c>
      <c r="C172" s="13" t="s">
        <v>3585</v>
      </c>
      <c r="D172" s="13" t="s">
        <v>556</v>
      </c>
      <c r="E172" s="35"/>
      <c r="F172" s="35"/>
      <c r="G172" s="35"/>
      <c r="H172" s="35"/>
      <c r="I172" s="4"/>
      <c r="J172" s="35"/>
      <c r="K172" s="4"/>
      <c r="L172" s="35"/>
      <c r="M172" s="4"/>
      <c r="N172" s="35"/>
      <c r="O172" s="4"/>
      <c r="P172" s="35"/>
      <c r="Q172" s="35"/>
      <c r="R172" s="35"/>
      <c r="S172" s="12"/>
      <c r="T172" s="12"/>
      <c r="U172" s="12"/>
      <c r="X172" s="18" t="s">
        <v>214</v>
      </c>
      <c r="Y172" s="18" t="s">
        <v>215</v>
      </c>
      <c r="Z172" s="18" t="s">
        <v>524</v>
      </c>
      <c r="AA172" s="18" t="s">
        <v>39</v>
      </c>
      <c r="AB172" s="18"/>
      <c r="AC172" s="18"/>
      <c r="AD172" s="18"/>
    </row>
    <row r="173" spans="1:30" s="14" customFormat="1" x14ac:dyDescent="0.3">
      <c r="A173" s="13"/>
      <c r="B173" s="13" t="s">
        <v>3587</v>
      </c>
      <c r="C173" s="13" t="s">
        <v>3588</v>
      </c>
      <c r="D173" s="13" t="s">
        <v>556</v>
      </c>
      <c r="E173" s="35"/>
      <c r="F173" s="35"/>
      <c r="G173" s="35"/>
      <c r="H173" s="35"/>
      <c r="I173" s="4"/>
      <c r="J173" s="35"/>
      <c r="K173" s="4"/>
      <c r="L173" s="35"/>
      <c r="M173" s="4"/>
      <c r="N173" s="35"/>
      <c r="O173" s="4"/>
      <c r="P173" s="35"/>
      <c r="Q173" s="35"/>
      <c r="R173" s="35"/>
      <c r="S173" s="12"/>
      <c r="T173" s="12"/>
      <c r="U173" s="12"/>
      <c r="X173" s="18" t="s">
        <v>216</v>
      </c>
      <c r="Y173" s="18" t="s">
        <v>217</v>
      </c>
      <c r="Z173" s="18" t="s">
        <v>524</v>
      </c>
      <c r="AA173" s="18" t="s">
        <v>23</v>
      </c>
      <c r="AB173" s="18"/>
      <c r="AC173" s="18"/>
      <c r="AD173" s="18"/>
    </row>
    <row r="174" spans="1:30" s="14" customFormat="1" x14ac:dyDescent="0.3">
      <c r="A174" s="13"/>
      <c r="B174" s="13" t="s">
        <v>3590</v>
      </c>
      <c r="C174" s="13" t="s">
        <v>3591</v>
      </c>
      <c r="D174" s="13" t="s">
        <v>556</v>
      </c>
      <c r="E174" s="35"/>
      <c r="F174" s="35"/>
      <c r="G174" s="35"/>
      <c r="H174" s="35"/>
      <c r="I174" s="4"/>
      <c r="J174" s="35"/>
      <c r="K174" s="4"/>
      <c r="L174" s="35"/>
      <c r="M174" s="4"/>
      <c r="N174" s="35"/>
      <c r="O174" s="4"/>
      <c r="P174" s="35"/>
      <c r="Q174" s="35"/>
      <c r="R174" s="35"/>
      <c r="S174" s="12"/>
      <c r="T174" s="12"/>
      <c r="U174" s="12"/>
      <c r="X174" s="18" t="s">
        <v>218</v>
      </c>
      <c r="Y174" s="18" t="s">
        <v>219</v>
      </c>
      <c r="Z174" s="18" t="s">
        <v>524</v>
      </c>
      <c r="AA174" s="18" t="s">
        <v>62</v>
      </c>
      <c r="AB174" s="18"/>
      <c r="AC174" s="18"/>
      <c r="AD174" s="18"/>
    </row>
    <row r="175" spans="1:30" s="14" customFormat="1" x14ac:dyDescent="0.3">
      <c r="A175" s="13"/>
      <c r="B175" s="13" t="s">
        <v>3593</v>
      </c>
      <c r="C175" s="13" t="s">
        <v>3594</v>
      </c>
      <c r="D175" s="13" t="s">
        <v>556</v>
      </c>
      <c r="E175" s="35"/>
      <c r="F175" s="35"/>
      <c r="G175" s="35"/>
      <c r="H175" s="35"/>
      <c r="I175" s="4"/>
      <c r="J175" s="35"/>
      <c r="K175" s="4"/>
      <c r="L175" s="35"/>
      <c r="M175" s="4"/>
      <c r="N175" s="35"/>
      <c r="O175" s="4"/>
      <c r="P175" s="35"/>
      <c r="Q175" s="35"/>
      <c r="R175" s="35"/>
      <c r="S175" s="12"/>
      <c r="T175" s="12"/>
      <c r="U175" s="12"/>
      <c r="X175" s="18" t="s">
        <v>220</v>
      </c>
      <c r="Y175" s="18" t="s">
        <v>221</v>
      </c>
      <c r="Z175" s="18" t="s">
        <v>524</v>
      </c>
      <c r="AA175" s="18" t="s">
        <v>16</v>
      </c>
      <c r="AB175" s="18"/>
      <c r="AC175" s="18"/>
      <c r="AD175" s="18"/>
    </row>
    <row r="176" spans="1:30" s="14" customFormat="1" x14ac:dyDescent="0.3">
      <c r="A176" s="11"/>
      <c r="B176" s="11" t="s">
        <v>3596</v>
      </c>
      <c r="C176" s="11" t="s">
        <v>3597</v>
      </c>
      <c r="D176" s="11" t="s">
        <v>556</v>
      </c>
      <c r="E176" s="3"/>
      <c r="F176" s="35"/>
      <c r="G176" s="3"/>
      <c r="H176" s="3"/>
      <c r="I176" s="5" t="str">
        <f>IF(AND(ISNUMBER(I177),ISNUMBER(I178),ISNUMBER(I179),ISNUMBER(I180)), (I177+I178-I179-I180)/I178, "")</f>
        <v/>
      </c>
      <c r="J176" s="3"/>
      <c r="K176" s="5" t="str">
        <f>IF(AND(ISNUMBER(K177),ISNUMBER(K178),ISNUMBER(K179),ISNUMBER(K180)), (K177+K178-K179-K180)/K178, "")</f>
        <v/>
      </c>
      <c r="L176" s="3"/>
      <c r="M176" s="5" t="str">
        <f>IF(AND(ISNUMBER(M177),ISNUMBER(M178),ISNUMBER(M179),ISNUMBER(M180)), (M177+M178-M179-M180)/M178, "")</f>
        <v/>
      </c>
      <c r="N176" s="3"/>
      <c r="O176" s="5" t="str">
        <f>IF(AND(ISNUMBER(O177),ISNUMBER(O178),ISNUMBER(O179),ISNUMBER(O180)), (O177+O178-O179-O180)/O178, "")</f>
        <v/>
      </c>
      <c r="P176" s="12"/>
      <c r="Q176" s="12"/>
      <c r="R176" s="12"/>
      <c r="S176" s="12"/>
      <c r="T176" s="12"/>
      <c r="U176" s="12"/>
      <c r="X176" s="18" t="s">
        <v>222</v>
      </c>
      <c r="Y176" s="18" t="s">
        <v>223</v>
      </c>
      <c r="Z176" s="18" t="s">
        <v>3758</v>
      </c>
      <c r="AA176" s="18" t="s">
        <v>62</v>
      </c>
      <c r="AB176" s="18"/>
      <c r="AC176" s="18"/>
      <c r="AD176" s="18"/>
    </row>
    <row r="177" spans="1:30" s="41" customFormat="1" x14ac:dyDescent="0.3">
      <c r="A177" s="13"/>
      <c r="B177" s="13" t="s">
        <v>3602</v>
      </c>
      <c r="C177" s="13" t="s">
        <v>3603</v>
      </c>
      <c r="D177" s="13" t="s">
        <v>556</v>
      </c>
      <c r="E177" s="35"/>
      <c r="F177" s="35"/>
      <c r="G177" s="35"/>
      <c r="H177" s="35"/>
      <c r="I177" s="4"/>
      <c r="J177" s="35"/>
      <c r="K177" s="4"/>
      <c r="L177" s="35"/>
      <c r="M177" s="4"/>
      <c r="N177" s="35"/>
      <c r="O177" s="4"/>
      <c r="P177" s="35"/>
      <c r="Q177" s="35"/>
      <c r="R177" s="35"/>
      <c r="S177" s="12"/>
      <c r="T177" s="12"/>
      <c r="U177" s="12"/>
      <c r="X177" s="18" t="s">
        <v>224</v>
      </c>
      <c r="Y177" s="18" t="s">
        <v>225</v>
      </c>
      <c r="Z177" s="18" t="s">
        <v>524</v>
      </c>
      <c r="AA177" s="18" t="s">
        <v>26</v>
      </c>
      <c r="AB177" s="18"/>
      <c r="AC177" s="18"/>
      <c r="AD177" s="18"/>
    </row>
    <row r="178" spans="1:30" s="41" customFormat="1" x14ac:dyDescent="0.3">
      <c r="A178" s="13"/>
      <c r="B178" s="13" t="s">
        <v>3605</v>
      </c>
      <c r="C178" s="13" t="s">
        <v>3606</v>
      </c>
      <c r="D178" s="13" t="s">
        <v>556</v>
      </c>
      <c r="E178" s="35"/>
      <c r="F178" s="35"/>
      <c r="G178" s="35"/>
      <c r="H178" s="35"/>
      <c r="I178" s="4"/>
      <c r="J178" s="35"/>
      <c r="K178" s="4"/>
      <c r="L178" s="35"/>
      <c r="M178" s="4"/>
      <c r="N178" s="35"/>
      <c r="O178" s="4"/>
      <c r="P178" s="35"/>
      <c r="Q178" s="35"/>
      <c r="R178" s="35"/>
      <c r="S178" s="12"/>
      <c r="T178" s="12"/>
      <c r="U178" s="12"/>
      <c r="X178" s="18" t="s">
        <v>226</v>
      </c>
      <c r="Y178" s="18" t="s">
        <v>227</v>
      </c>
      <c r="Z178" s="18" t="s">
        <v>524</v>
      </c>
      <c r="AA178" s="18" t="s">
        <v>16</v>
      </c>
      <c r="AB178" s="18"/>
      <c r="AC178" s="18"/>
      <c r="AD178" s="18"/>
    </row>
    <row r="179" spans="1:30" s="41" customFormat="1" x14ac:dyDescent="0.3">
      <c r="A179" s="13"/>
      <c r="B179" s="13" t="s">
        <v>3607</v>
      </c>
      <c r="C179" s="13" t="s">
        <v>3608</v>
      </c>
      <c r="D179" s="13" t="s">
        <v>556</v>
      </c>
      <c r="E179" s="35"/>
      <c r="F179" s="35"/>
      <c r="G179" s="35"/>
      <c r="H179" s="35"/>
      <c r="I179" s="4"/>
      <c r="J179" s="35"/>
      <c r="K179" s="4"/>
      <c r="L179" s="35"/>
      <c r="M179" s="4"/>
      <c r="N179" s="35"/>
      <c r="O179" s="4"/>
      <c r="P179" s="35"/>
      <c r="Q179" s="35"/>
      <c r="R179" s="35"/>
      <c r="S179" s="12"/>
      <c r="T179" s="12"/>
      <c r="U179" s="12"/>
      <c r="X179" s="18" t="s">
        <v>228</v>
      </c>
      <c r="Y179" s="18" t="s">
        <v>229</v>
      </c>
      <c r="Z179" s="18" t="s">
        <v>3758</v>
      </c>
      <c r="AA179" s="18" t="s">
        <v>89</v>
      </c>
      <c r="AB179" s="18"/>
      <c r="AC179" s="18"/>
      <c r="AD179" s="18"/>
    </row>
    <row r="180" spans="1:30" s="41" customFormat="1" x14ac:dyDescent="0.3">
      <c r="A180" s="13"/>
      <c r="B180" s="13" t="s">
        <v>3610</v>
      </c>
      <c r="C180" s="13" t="s">
        <v>3611</v>
      </c>
      <c r="D180" s="13" t="s">
        <v>556</v>
      </c>
      <c r="E180" s="35"/>
      <c r="F180" s="35"/>
      <c r="G180" s="35"/>
      <c r="H180" s="35"/>
      <c r="I180" s="4"/>
      <c r="J180" s="35"/>
      <c r="K180" s="4"/>
      <c r="L180" s="35"/>
      <c r="M180" s="4"/>
      <c r="N180" s="35"/>
      <c r="O180" s="4"/>
      <c r="P180" s="35"/>
      <c r="Q180" s="35"/>
      <c r="R180" s="35"/>
      <c r="S180" s="12"/>
      <c r="T180" s="12"/>
      <c r="U180" s="12"/>
      <c r="X180" s="18" t="s">
        <v>230</v>
      </c>
      <c r="Y180" s="18" t="s">
        <v>231</v>
      </c>
      <c r="Z180" s="18" t="s">
        <v>3758</v>
      </c>
      <c r="AA180" s="18" t="s">
        <v>62</v>
      </c>
      <c r="AB180" s="18"/>
      <c r="AC180" s="18"/>
      <c r="AD180" s="18"/>
    </row>
    <row r="181" spans="1:30" s="41" customFormat="1" ht="15.6" x14ac:dyDescent="0.3">
      <c r="A181" s="9"/>
      <c r="B181" s="9" t="s">
        <v>556</v>
      </c>
      <c r="C181" s="9" t="s">
        <v>4489</v>
      </c>
      <c r="D181" s="10" t="s">
        <v>556</v>
      </c>
      <c r="E181" s="10"/>
      <c r="F181" s="10"/>
      <c r="G181" s="10"/>
      <c r="H181" s="10"/>
      <c r="I181" s="10"/>
      <c r="J181" s="10"/>
      <c r="K181" s="10"/>
      <c r="L181" s="10"/>
      <c r="M181" s="10"/>
      <c r="N181" s="10"/>
      <c r="O181" s="10"/>
      <c r="P181" s="10"/>
      <c r="Q181" s="10"/>
      <c r="R181" s="10"/>
      <c r="S181" s="10"/>
      <c r="T181" s="10"/>
      <c r="U181" s="10"/>
      <c r="X181" s="18" t="s">
        <v>232</v>
      </c>
      <c r="Y181" s="18" t="s">
        <v>233</v>
      </c>
      <c r="Z181" s="18" t="s">
        <v>524</v>
      </c>
      <c r="AA181" s="18" t="s">
        <v>16</v>
      </c>
      <c r="AB181" s="18"/>
      <c r="AC181" s="18"/>
      <c r="AD181" s="18"/>
    </row>
    <row r="182" spans="1:30" s="41" customFormat="1" x14ac:dyDescent="0.3">
      <c r="A182" s="11"/>
      <c r="B182" s="11" t="s">
        <v>4490</v>
      </c>
      <c r="C182" s="11" t="s">
        <v>3834</v>
      </c>
      <c r="D182" s="11" t="s">
        <v>556</v>
      </c>
      <c r="E182" s="3"/>
      <c r="F182" s="35"/>
      <c r="G182" s="35"/>
      <c r="H182" s="35"/>
      <c r="I182" s="4"/>
      <c r="J182" s="35"/>
      <c r="K182" s="4"/>
      <c r="L182" s="35"/>
      <c r="M182" s="4"/>
      <c r="N182" s="35"/>
      <c r="O182" s="4"/>
      <c r="P182" s="35"/>
      <c r="Q182" s="35"/>
      <c r="R182" s="35"/>
      <c r="S182" s="35"/>
      <c r="T182" s="35"/>
      <c r="U182" s="35"/>
      <c r="X182" s="18" t="s">
        <v>234</v>
      </c>
      <c r="Y182" s="18" t="s">
        <v>235</v>
      </c>
      <c r="Z182" s="18" t="s">
        <v>524</v>
      </c>
      <c r="AA182" s="18" t="s">
        <v>89</v>
      </c>
      <c r="AB182" s="18"/>
      <c r="AC182" s="18"/>
      <c r="AD182" s="18"/>
    </row>
    <row r="183" spans="1:30" s="41" customFormat="1" x14ac:dyDescent="0.3">
      <c r="A183" s="11"/>
      <c r="B183" s="11" t="s">
        <v>4491</v>
      </c>
      <c r="C183" s="11" t="s">
        <v>3842</v>
      </c>
      <c r="D183" s="11" t="s">
        <v>556</v>
      </c>
      <c r="E183" s="3"/>
      <c r="F183" s="35"/>
      <c r="G183" s="35"/>
      <c r="H183" s="35"/>
      <c r="I183" s="4"/>
      <c r="J183" s="35"/>
      <c r="K183" s="4"/>
      <c r="L183" s="35"/>
      <c r="M183" s="4"/>
      <c r="N183" s="35"/>
      <c r="O183" s="4"/>
      <c r="P183" s="35"/>
      <c r="Q183" s="35"/>
      <c r="R183" s="35"/>
      <c r="S183" s="35"/>
      <c r="T183" s="35"/>
      <c r="U183" s="35"/>
      <c r="X183" s="18" t="s">
        <v>236</v>
      </c>
      <c r="Y183" s="18" t="s">
        <v>237</v>
      </c>
      <c r="Z183" s="18" t="s">
        <v>524</v>
      </c>
      <c r="AA183" s="18" t="s">
        <v>11</v>
      </c>
      <c r="AB183" s="18"/>
      <c r="AC183" s="18"/>
      <c r="AD183" s="18"/>
    </row>
    <row r="184" spans="1:30" s="41" customFormat="1" x14ac:dyDescent="0.3">
      <c r="A184" s="11"/>
      <c r="B184" s="11" t="s">
        <v>4492</v>
      </c>
      <c r="C184" s="11" t="s">
        <v>3848</v>
      </c>
      <c r="D184" s="11" t="s">
        <v>556</v>
      </c>
      <c r="E184" s="3"/>
      <c r="F184" s="35"/>
      <c r="G184" s="35"/>
      <c r="H184" s="35"/>
      <c r="I184" s="4"/>
      <c r="J184" s="35"/>
      <c r="K184" s="4"/>
      <c r="L184" s="35"/>
      <c r="M184" s="4"/>
      <c r="N184" s="35"/>
      <c r="O184" s="4"/>
      <c r="P184" s="35"/>
      <c r="Q184" s="35"/>
      <c r="R184" s="35"/>
      <c r="S184" s="35"/>
      <c r="T184" s="35"/>
      <c r="U184" s="35"/>
      <c r="X184" s="18" t="s">
        <v>486</v>
      </c>
      <c r="Y184" s="18" t="s">
        <v>487</v>
      </c>
      <c r="Z184" s="18" t="s">
        <v>524</v>
      </c>
      <c r="AA184" s="18" t="s">
        <v>442</v>
      </c>
      <c r="AB184" s="18"/>
      <c r="AC184" s="18"/>
      <c r="AD184" s="18"/>
    </row>
    <row r="185" spans="1:30" s="41" customFormat="1" x14ac:dyDescent="0.3">
      <c r="A185" s="11"/>
      <c r="B185" s="11" t="s">
        <v>4493</v>
      </c>
      <c r="C185" s="11" t="s">
        <v>3852</v>
      </c>
      <c r="D185" s="11" t="s">
        <v>556</v>
      </c>
      <c r="E185" s="3"/>
      <c r="F185" s="35"/>
      <c r="G185" s="35"/>
      <c r="H185" s="35"/>
      <c r="I185" s="4"/>
      <c r="J185" s="35"/>
      <c r="K185" s="4"/>
      <c r="L185" s="35"/>
      <c r="M185" s="4"/>
      <c r="N185" s="35"/>
      <c r="O185" s="4"/>
      <c r="P185" s="35"/>
      <c r="Q185" s="35"/>
      <c r="R185" s="35"/>
      <c r="S185" s="35"/>
      <c r="T185" s="35"/>
      <c r="U185" s="35"/>
      <c r="X185" s="18" t="s">
        <v>238</v>
      </c>
      <c r="Y185" s="18" t="s">
        <v>239</v>
      </c>
      <c r="Z185" s="18" t="s">
        <v>524</v>
      </c>
      <c r="AA185" s="18" t="s">
        <v>16</v>
      </c>
      <c r="AB185" s="18"/>
      <c r="AC185" s="18"/>
      <c r="AD185" s="18"/>
    </row>
    <row r="186" spans="1:30" s="41" customFormat="1" ht="28.8" x14ac:dyDescent="0.3">
      <c r="A186" s="11"/>
      <c r="B186" s="11" t="s">
        <v>4494</v>
      </c>
      <c r="C186" s="11" t="s">
        <v>3861</v>
      </c>
      <c r="D186" s="11" t="s">
        <v>556</v>
      </c>
      <c r="E186" s="3"/>
      <c r="F186" s="35"/>
      <c r="G186" s="35"/>
      <c r="H186" s="35"/>
      <c r="I186" s="4"/>
      <c r="J186" s="35"/>
      <c r="K186" s="4"/>
      <c r="L186" s="35"/>
      <c r="M186" s="4"/>
      <c r="N186" s="35"/>
      <c r="O186" s="4"/>
      <c r="P186" s="35"/>
      <c r="Q186" s="35"/>
      <c r="R186" s="35"/>
      <c r="S186" s="35"/>
      <c r="T186" s="35"/>
      <c r="U186" s="35"/>
      <c r="X186" s="18" t="s">
        <v>240</v>
      </c>
      <c r="Y186" s="18" t="s">
        <v>241</v>
      </c>
      <c r="Z186" s="18" t="s">
        <v>524</v>
      </c>
      <c r="AA186" s="18" t="s">
        <v>23</v>
      </c>
      <c r="AB186" s="18"/>
      <c r="AC186" s="18"/>
      <c r="AD186" s="18"/>
    </row>
    <row r="187" spans="1:30" s="41" customFormat="1" x14ac:dyDescent="0.3">
      <c r="A187" s="11"/>
      <c r="B187" s="11" t="s">
        <v>4495</v>
      </c>
      <c r="C187" s="11" t="s">
        <v>3866</v>
      </c>
      <c r="D187" s="11" t="s">
        <v>556</v>
      </c>
      <c r="E187" s="3"/>
      <c r="F187" s="35"/>
      <c r="G187" s="35"/>
      <c r="H187" s="35"/>
      <c r="I187" s="4"/>
      <c r="J187" s="35"/>
      <c r="K187" s="4"/>
      <c r="L187" s="35"/>
      <c r="M187" s="4"/>
      <c r="N187" s="35"/>
      <c r="O187" s="4"/>
      <c r="P187" s="35"/>
      <c r="Q187" s="35"/>
      <c r="R187" s="35"/>
      <c r="S187" s="35"/>
      <c r="T187" s="35"/>
      <c r="U187" s="35"/>
      <c r="X187" s="18" t="s">
        <v>242</v>
      </c>
      <c r="Y187" s="18" t="s">
        <v>243</v>
      </c>
      <c r="Z187" s="18" t="s">
        <v>3758</v>
      </c>
      <c r="AA187" s="18" t="s">
        <v>23</v>
      </c>
      <c r="AB187" s="18"/>
      <c r="AC187" s="18"/>
      <c r="AD187" s="18"/>
    </row>
    <row r="188" spans="1:30" s="41" customFormat="1" x14ac:dyDescent="0.3">
      <c r="A188" s="11"/>
      <c r="B188" s="11" t="s">
        <v>4496</v>
      </c>
      <c r="C188" s="11" t="s">
        <v>3871</v>
      </c>
      <c r="D188" s="11" t="s">
        <v>556</v>
      </c>
      <c r="E188" s="3"/>
      <c r="F188" s="35"/>
      <c r="G188" s="35"/>
      <c r="H188" s="35"/>
      <c r="I188" s="4"/>
      <c r="J188" s="35"/>
      <c r="K188" s="4"/>
      <c r="L188" s="35"/>
      <c r="M188" s="4"/>
      <c r="N188" s="35"/>
      <c r="O188" s="4"/>
      <c r="P188" s="35"/>
      <c r="Q188" s="35"/>
      <c r="R188" s="35"/>
      <c r="S188" s="35"/>
      <c r="T188" s="35"/>
      <c r="U188" s="35"/>
      <c r="X188" s="18" t="s">
        <v>244</v>
      </c>
      <c r="Y188" s="18" t="s">
        <v>245</v>
      </c>
      <c r="Z188" s="18" t="s">
        <v>3758</v>
      </c>
      <c r="AA188" s="18" t="s">
        <v>89</v>
      </c>
      <c r="AB188" s="18"/>
      <c r="AC188" s="18"/>
      <c r="AD188" s="18"/>
    </row>
    <row r="189" spans="1:30" s="41" customFormat="1" x14ac:dyDescent="0.3">
      <c r="A189" s="11"/>
      <c r="B189" s="11" t="s">
        <v>4497</v>
      </c>
      <c r="C189" s="11" t="s">
        <v>3877</v>
      </c>
      <c r="D189" s="11" t="s">
        <v>556</v>
      </c>
      <c r="E189" s="3"/>
      <c r="F189" s="35"/>
      <c r="G189" s="35"/>
      <c r="H189" s="35"/>
      <c r="I189" s="4"/>
      <c r="J189" s="35"/>
      <c r="K189" s="4"/>
      <c r="L189" s="35"/>
      <c r="M189" s="4"/>
      <c r="N189" s="35"/>
      <c r="O189" s="4"/>
      <c r="P189" s="35"/>
      <c r="Q189" s="35"/>
      <c r="R189" s="35"/>
      <c r="S189" s="35"/>
      <c r="T189" s="35"/>
      <c r="U189" s="35"/>
      <c r="X189" s="18" t="s">
        <v>246</v>
      </c>
      <c r="Y189" s="18" t="s">
        <v>247</v>
      </c>
      <c r="Z189" s="18" t="s">
        <v>524</v>
      </c>
      <c r="AA189" s="18" t="s">
        <v>62</v>
      </c>
      <c r="AB189" s="18"/>
      <c r="AC189" s="18"/>
      <c r="AD189" s="18"/>
    </row>
    <row r="190" spans="1:30" s="41" customFormat="1" x14ac:dyDescent="0.3">
      <c r="A190" s="11"/>
      <c r="B190" s="11" t="s">
        <v>4498</v>
      </c>
      <c r="C190" s="11" t="s">
        <v>3882</v>
      </c>
      <c r="D190" s="11" t="s">
        <v>556</v>
      </c>
      <c r="E190" s="3"/>
      <c r="F190" s="35"/>
      <c r="G190" s="35"/>
      <c r="H190" s="35"/>
      <c r="I190" s="4"/>
      <c r="J190" s="35"/>
      <c r="K190" s="4"/>
      <c r="L190" s="35"/>
      <c r="M190" s="4"/>
      <c r="N190" s="35"/>
      <c r="O190" s="4"/>
      <c r="P190" s="35"/>
      <c r="Q190" s="35"/>
      <c r="R190" s="35"/>
      <c r="S190" s="35"/>
      <c r="T190" s="35"/>
      <c r="U190" s="35"/>
      <c r="X190" s="18" t="s">
        <v>488</v>
      </c>
      <c r="Y190" s="18" t="s">
        <v>489</v>
      </c>
      <c r="Z190" s="18" t="s">
        <v>524</v>
      </c>
      <c r="AA190" s="18" t="s">
        <v>23</v>
      </c>
      <c r="AB190" s="18"/>
      <c r="AC190" s="18"/>
      <c r="AD190" s="18"/>
    </row>
    <row r="191" spans="1:30" s="41" customFormat="1" x14ac:dyDescent="0.3">
      <c r="A191" s="11"/>
      <c r="B191" s="11" t="s">
        <v>4499</v>
      </c>
      <c r="C191" s="11" t="s">
        <v>3886</v>
      </c>
      <c r="D191" s="11" t="s">
        <v>556</v>
      </c>
      <c r="E191" s="3"/>
      <c r="F191" s="35"/>
      <c r="G191" s="35"/>
      <c r="H191" s="35"/>
      <c r="I191" s="4"/>
      <c r="J191" s="35"/>
      <c r="K191" s="4"/>
      <c r="L191" s="35"/>
      <c r="M191" s="4"/>
      <c r="N191" s="35"/>
      <c r="O191" s="4"/>
      <c r="P191" s="35"/>
      <c r="Q191" s="35"/>
      <c r="R191" s="35"/>
      <c r="S191" s="35"/>
      <c r="T191" s="35"/>
      <c r="U191" s="35"/>
      <c r="X191" s="18" t="s">
        <v>248</v>
      </c>
      <c r="Y191" s="18" t="s">
        <v>249</v>
      </c>
      <c r="Z191" s="18" t="s">
        <v>525</v>
      </c>
      <c r="AA191" s="18" t="s">
        <v>23</v>
      </c>
      <c r="AB191" s="18"/>
      <c r="AC191" s="18"/>
      <c r="AD191" s="18"/>
    </row>
    <row r="192" spans="1:30" s="41" customFormat="1" x14ac:dyDescent="0.3">
      <c r="A192" s="11"/>
      <c r="B192" s="11" t="s">
        <v>4500</v>
      </c>
      <c r="C192" s="11" t="s">
        <v>3891</v>
      </c>
      <c r="D192" s="11" t="s">
        <v>556</v>
      </c>
      <c r="E192" s="3"/>
      <c r="F192" s="35"/>
      <c r="G192" s="35"/>
      <c r="H192" s="35"/>
      <c r="I192" s="4"/>
      <c r="J192" s="35"/>
      <c r="K192" s="4"/>
      <c r="L192" s="35"/>
      <c r="M192" s="4"/>
      <c r="N192" s="35"/>
      <c r="O192" s="4"/>
      <c r="P192" s="35"/>
      <c r="Q192" s="35"/>
      <c r="R192" s="35"/>
      <c r="S192" s="35"/>
      <c r="T192" s="35"/>
      <c r="U192" s="35"/>
      <c r="X192" s="18" t="s">
        <v>250</v>
      </c>
      <c r="Y192" s="18" t="s">
        <v>251</v>
      </c>
      <c r="Z192" s="18" t="s">
        <v>524</v>
      </c>
      <c r="AA192" s="18" t="s">
        <v>62</v>
      </c>
      <c r="AB192" s="18"/>
      <c r="AC192" s="18"/>
      <c r="AD192" s="18"/>
    </row>
    <row r="193" spans="1:30" s="41" customFormat="1" x14ac:dyDescent="0.3">
      <c r="A193" s="11"/>
      <c r="B193" s="11" t="s">
        <v>4501</v>
      </c>
      <c r="C193" s="11" t="s">
        <v>3896</v>
      </c>
      <c r="D193" s="11" t="s">
        <v>556</v>
      </c>
      <c r="E193" s="3"/>
      <c r="F193" s="35"/>
      <c r="G193" s="35"/>
      <c r="H193" s="35"/>
      <c r="I193" s="4"/>
      <c r="J193" s="35"/>
      <c r="K193" s="4"/>
      <c r="L193" s="35"/>
      <c r="M193" s="4"/>
      <c r="N193" s="35"/>
      <c r="O193" s="4"/>
      <c r="P193" s="35"/>
      <c r="Q193" s="35"/>
      <c r="R193" s="35"/>
      <c r="S193" s="35"/>
      <c r="T193" s="35"/>
      <c r="U193" s="35"/>
      <c r="X193" s="18" t="s">
        <v>252</v>
      </c>
      <c r="Y193" s="18" t="s">
        <v>253</v>
      </c>
      <c r="Z193" s="18" t="s">
        <v>524</v>
      </c>
      <c r="AA193" s="18" t="s">
        <v>39</v>
      </c>
      <c r="AB193" s="18"/>
      <c r="AC193" s="18"/>
      <c r="AD193" s="18"/>
    </row>
    <row r="194" spans="1:30" s="41" customFormat="1" x14ac:dyDescent="0.3">
      <c r="A194" s="11"/>
      <c r="B194" s="11" t="s">
        <v>4502</v>
      </c>
      <c r="C194" s="11" t="s">
        <v>3900</v>
      </c>
      <c r="D194" s="11" t="s">
        <v>556</v>
      </c>
      <c r="E194" s="3"/>
      <c r="F194" s="35"/>
      <c r="G194" s="35"/>
      <c r="H194" s="35"/>
      <c r="I194" s="4"/>
      <c r="J194" s="35"/>
      <c r="K194" s="4"/>
      <c r="L194" s="35"/>
      <c r="M194" s="4"/>
      <c r="N194" s="35"/>
      <c r="O194" s="4"/>
      <c r="P194" s="35"/>
      <c r="Q194" s="35"/>
      <c r="R194" s="35"/>
      <c r="S194" s="35"/>
      <c r="T194" s="35"/>
      <c r="U194" s="35"/>
      <c r="X194" s="18" t="s">
        <v>254</v>
      </c>
      <c r="Y194" s="18" t="s">
        <v>255</v>
      </c>
      <c r="Z194" s="18" t="s">
        <v>524</v>
      </c>
      <c r="AA194" s="18" t="s">
        <v>39</v>
      </c>
      <c r="AB194" s="18"/>
      <c r="AC194" s="18"/>
      <c r="AD194" s="18"/>
    </row>
    <row r="195" spans="1:30" s="41" customFormat="1" x14ac:dyDescent="0.3">
      <c r="A195" s="11"/>
      <c r="B195" s="11" t="s">
        <v>4503</v>
      </c>
      <c r="C195" s="11" t="s">
        <v>3905</v>
      </c>
      <c r="D195" s="11" t="s">
        <v>556</v>
      </c>
      <c r="E195" s="3"/>
      <c r="F195" s="35"/>
      <c r="G195" s="35"/>
      <c r="H195" s="35"/>
      <c r="I195" s="4"/>
      <c r="J195" s="35"/>
      <c r="K195" s="4"/>
      <c r="L195" s="35"/>
      <c r="M195" s="4"/>
      <c r="N195" s="35"/>
      <c r="O195" s="4"/>
      <c r="P195" s="35"/>
      <c r="Q195" s="35"/>
      <c r="R195" s="35"/>
      <c r="S195" s="35"/>
      <c r="T195" s="35"/>
      <c r="U195" s="35"/>
      <c r="X195" s="18" t="s">
        <v>256</v>
      </c>
      <c r="Y195" s="18" t="s">
        <v>257</v>
      </c>
      <c r="Z195" s="18" t="s">
        <v>524</v>
      </c>
      <c r="AA195" s="18" t="s">
        <v>26</v>
      </c>
      <c r="AB195" s="18"/>
      <c r="AC195" s="18"/>
      <c r="AD195" s="18"/>
    </row>
    <row r="196" spans="1:30" s="41" customFormat="1" x14ac:dyDescent="0.3">
      <c r="A196" s="11"/>
      <c r="B196" s="11" t="s">
        <v>4504</v>
      </c>
      <c r="C196" s="11" t="s">
        <v>3916</v>
      </c>
      <c r="D196" s="11" t="s">
        <v>556</v>
      </c>
      <c r="E196" s="3"/>
      <c r="F196" s="35"/>
      <c r="G196" s="35"/>
      <c r="H196" s="35"/>
      <c r="I196" s="4"/>
      <c r="J196" s="35"/>
      <c r="K196" s="4"/>
      <c r="L196" s="35"/>
      <c r="M196" s="4"/>
      <c r="N196" s="35"/>
      <c r="O196" s="4"/>
      <c r="P196" s="35"/>
      <c r="Q196" s="35"/>
      <c r="R196" s="35"/>
      <c r="S196" s="35"/>
      <c r="T196" s="35"/>
      <c r="U196" s="35"/>
      <c r="X196" s="18" t="s">
        <v>258</v>
      </c>
      <c r="Y196" s="18" t="s">
        <v>259</v>
      </c>
      <c r="Z196" s="18" t="s">
        <v>524</v>
      </c>
      <c r="AA196" s="18" t="s">
        <v>11</v>
      </c>
      <c r="AB196" s="18"/>
      <c r="AC196" s="18"/>
      <c r="AD196" s="18"/>
    </row>
    <row r="197" spans="1:30" s="41" customFormat="1" x14ac:dyDescent="0.3">
      <c r="A197" s="11"/>
      <c r="B197" s="11" t="s">
        <v>4505</v>
      </c>
      <c r="C197" s="11" t="s">
        <v>3921</v>
      </c>
      <c r="D197" s="11" t="s">
        <v>556</v>
      </c>
      <c r="E197" s="3"/>
      <c r="F197" s="35"/>
      <c r="G197" s="35"/>
      <c r="H197" s="35"/>
      <c r="I197" s="4"/>
      <c r="J197" s="35"/>
      <c r="K197" s="4"/>
      <c r="L197" s="35"/>
      <c r="M197" s="4"/>
      <c r="N197" s="35"/>
      <c r="O197" s="4"/>
      <c r="P197" s="35"/>
      <c r="Q197" s="35"/>
      <c r="R197" s="35"/>
      <c r="S197" s="35"/>
      <c r="T197" s="35"/>
      <c r="U197" s="35"/>
      <c r="X197" s="18" t="s">
        <v>490</v>
      </c>
      <c r="Y197" s="18" t="s">
        <v>491</v>
      </c>
      <c r="Z197" s="18" t="s">
        <v>524</v>
      </c>
      <c r="AA197" s="18" t="s">
        <v>442</v>
      </c>
      <c r="AB197" s="18"/>
      <c r="AC197" s="18"/>
      <c r="AD197" s="18"/>
    </row>
    <row r="198" spans="1:30" s="41" customFormat="1" ht="28.8" x14ac:dyDescent="0.3">
      <c r="A198" s="11"/>
      <c r="B198" s="11" t="s">
        <v>4506</v>
      </c>
      <c r="C198" s="11" t="s">
        <v>3927</v>
      </c>
      <c r="D198" s="11" t="s">
        <v>556</v>
      </c>
      <c r="E198" s="3"/>
      <c r="F198" s="35"/>
      <c r="G198" s="35"/>
      <c r="H198" s="35"/>
      <c r="I198" s="4"/>
      <c r="J198" s="35"/>
      <c r="K198" s="4"/>
      <c r="L198" s="35"/>
      <c r="M198" s="4"/>
      <c r="N198" s="35"/>
      <c r="O198" s="4"/>
      <c r="P198" s="35"/>
      <c r="Q198" s="35"/>
      <c r="R198" s="35"/>
      <c r="S198" s="35"/>
      <c r="T198" s="35"/>
      <c r="U198" s="35"/>
      <c r="X198" s="18" t="s">
        <v>260</v>
      </c>
      <c r="Y198" s="18" t="s">
        <v>261</v>
      </c>
      <c r="Z198" s="18" t="s">
        <v>3758</v>
      </c>
      <c r="AA198" s="18" t="s">
        <v>11</v>
      </c>
      <c r="AB198" s="18"/>
      <c r="AC198" s="18"/>
      <c r="AD198" s="18"/>
    </row>
    <row r="199" spans="1:30" s="41" customFormat="1" x14ac:dyDescent="0.3">
      <c r="A199" s="11"/>
      <c r="B199" s="11" t="s">
        <v>4507</v>
      </c>
      <c r="C199" s="11" t="s">
        <v>3934</v>
      </c>
      <c r="D199" s="11" t="s">
        <v>556</v>
      </c>
      <c r="E199" s="3"/>
      <c r="F199" s="35"/>
      <c r="G199" s="35"/>
      <c r="H199" s="35"/>
      <c r="I199" s="4"/>
      <c r="J199" s="35"/>
      <c r="K199" s="4"/>
      <c r="L199" s="35"/>
      <c r="M199" s="4"/>
      <c r="N199" s="35"/>
      <c r="O199" s="4"/>
      <c r="P199" s="35"/>
      <c r="Q199" s="35"/>
      <c r="R199" s="35"/>
      <c r="S199" s="35"/>
      <c r="T199" s="35"/>
      <c r="U199" s="35"/>
      <c r="X199" s="18" t="s">
        <v>262</v>
      </c>
      <c r="Y199" s="18" t="s">
        <v>263</v>
      </c>
      <c r="Z199" s="18" t="s">
        <v>524</v>
      </c>
      <c r="AA199" s="18" t="s">
        <v>11</v>
      </c>
      <c r="AB199" s="18"/>
      <c r="AC199" s="18"/>
      <c r="AD199" s="18"/>
    </row>
    <row r="200" spans="1:30" s="41" customFormat="1" x14ac:dyDescent="0.3">
      <c r="A200" s="11"/>
      <c r="B200" s="11" t="s">
        <v>4508</v>
      </c>
      <c r="C200" s="11" t="s">
        <v>3944</v>
      </c>
      <c r="D200" s="11" t="s">
        <v>556</v>
      </c>
      <c r="E200" s="3"/>
      <c r="F200" s="35"/>
      <c r="G200" s="35"/>
      <c r="H200" s="35"/>
      <c r="I200" s="4"/>
      <c r="J200" s="35"/>
      <c r="K200" s="4"/>
      <c r="L200" s="35"/>
      <c r="M200" s="4"/>
      <c r="N200" s="35"/>
      <c r="O200" s="4"/>
      <c r="P200" s="35"/>
      <c r="Q200" s="35"/>
      <c r="R200" s="35"/>
      <c r="S200" s="35"/>
      <c r="T200" s="35"/>
      <c r="U200" s="35"/>
      <c r="X200" s="18" t="s">
        <v>264</v>
      </c>
      <c r="Y200" s="18" t="s">
        <v>265</v>
      </c>
      <c r="Z200" s="18" t="s">
        <v>524</v>
      </c>
      <c r="AA200" s="18" t="s">
        <v>11</v>
      </c>
      <c r="AB200" s="18"/>
      <c r="AC200" s="18"/>
      <c r="AD200" s="18"/>
    </row>
    <row r="201" spans="1:30" s="41" customFormat="1" x14ac:dyDescent="0.3">
      <c r="A201" s="11"/>
      <c r="B201" s="11" t="s">
        <v>4509</v>
      </c>
      <c r="C201" s="11" t="s">
        <v>3949</v>
      </c>
      <c r="D201" s="11" t="s">
        <v>556</v>
      </c>
      <c r="E201" s="3"/>
      <c r="F201" s="35"/>
      <c r="G201" s="35"/>
      <c r="H201" s="35"/>
      <c r="I201" s="4"/>
      <c r="J201" s="35"/>
      <c r="K201" s="4"/>
      <c r="L201" s="35"/>
      <c r="M201" s="4"/>
      <c r="N201" s="35"/>
      <c r="O201" s="4"/>
      <c r="P201" s="35"/>
      <c r="Q201" s="35"/>
      <c r="R201" s="35"/>
      <c r="S201" s="35"/>
      <c r="T201" s="35"/>
      <c r="U201" s="35"/>
      <c r="X201" s="18" t="s">
        <v>266</v>
      </c>
      <c r="Y201" s="18" t="s">
        <v>267</v>
      </c>
      <c r="Z201" s="18" t="s">
        <v>524</v>
      </c>
      <c r="AA201" s="18" t="s">
        <v>62</v>
      </c>
      <c r="AB201" s="18"/>
      <c r="AC201" s="18"/>
      <c r="AD201" s="18"/>
    </row>
    <row r="202" spans="1:30" s="41" customFormat="1" x14ac:dyDescent="0.3">
      <c r="A202" s="11"/>
      <c r="B202" s="11" t="s">
        <v>4510</v>
      </c>
      <c r="C202" s="11" t="s">
        <v>3955</v>
      </c>
      <c r="D202" s="11" t="s">
        <v>556</v>
      </c>
      <c r="E202" s="3"/>
      <c r="F202" s="35"/>
      <c r="G202" s="35"/>
      <c r="H202" s="35"/>
      <c r="I202" s="4"/>
      <c r="J202" s="35"/>
      <c r="K202" s="4"/>
      <c r="L202" s="35"/>
      <c r="M202" s="4"/>
      <c r="N202" s="35"/>
      <c r="O202" s="4"/>
      <c r="P202" s="35"/>
      <c r="Q202" s="35"/>
      <c r="R202" s="35"/>
      <c r="S202" s="35"/>
      <c r="T202" s="35"/>
      <c r="U202" s="35"/>
      <c r="X202" s="18" t="s">
        <v>268</v>
      </c>
      <c r="Y202" s="18" t="s">
        <v>269</v>
      </c>
      <c r="Z202" s="18" t="s">
        <v>524</v>
      </c>
      <c r="AA202" s="18" t="s">
        <v>39</v>
      </c>
      <c r="AB202" s="18"/>
      <c r="AC202" s="18"/>
      <c r="AD202" s="18"/>
    </row>
    <row r="203" spans="1:30" s="41" customFormat="1" x14ac:dyDescent="0.3">
      <c r="A203" s="11"/>
      <c r="B203" s="11" t="s">
        <v>4511</v>
      </c>
      <c r="C203" s="11" t="s">
        <v>3961</v>
      </c>
      <c r="D203" s="11" t="s">
        <v>556</v>
      </c>
      <c r="E203" s="3"/>
      <c r="F203" s="35"/>
      <c r="G203" s="35"/>
      <c r="H203" s="35"/>
      <c r="I203" s="4"/>
      <c r="J203" s="35"/>
      <c r="K203" s="4"/>
      <c r="L203" s="35"/>
      <c r="M203" s="4"/>
      <c r="N203" s="35"/>
      <c r="O203" s="4"/>
      <c r="P203" s="35"/>
      <c r="Q203" s="35"/>
      <c r="R203" s="35"/>
      <c r="S203" s="35"/>
      <c r="T203" s="35"/>
      <c r="U203" s="35"/>
      <c r="X203" s="18" t="s">
        <v>270</v>
      </c>
      <c r="Y203" s="18" t="s">
        <v>271</v>
      </c>
      <c r="Z203" s="18" t="s">
        <v>524</v>
      </c>
      <c r="AA203" s="18" t="s">
        <v>6</v>
      </c>
      <c r="AB203" s="18"/>
      <c r="AC203" s="18"/>
      <c r="AD203" s="18"/>
    </row>
    <row r="204" spans="1:30" s="41" customFormat="1" x14ac:dyDescent="0.3">
      <c r="A204" s="11"/>
      <c r="B204" s="11" t="s">
        <v>4512</v>
      </c>
      <c r="C204" s="11" t="s">
        <v>3965</v>
      </c>
      <c r="D204" s="11" t="s">
        <v>556</v>
      </c>
      <c r="E204" s="3"/>
      <c r="F204" s="35"/>
      <c r="G204" s="35"/>
      <c r="H204" s="35"/>
      <c r="I204" s="4"/>
      <c r="J204" s="35"/>
      <c r="K204" s="4"/>
      <c r="L204" s="35"/>
      <c r="M204" s="4"/>
      <c r="N204" s="35"/>
      <c r="O204" s="4"/>
      <c r="P204" s="35"/>
      <c r="Q204" s="35"/>
      <c r="R204" s="35"/>
      <c r="S204" s="35"/>
      <c r="T204" s="35"/>
      <c r="U204" s="35"/>
      <c r="X204" s="18" t="s">
        <v>272</v>
      </c>
      <c r="Y204" s="18" t="s">
        <v>273</v>
      </c>
      <c r="Z204" s="18" t="s">
        <v>525</v>
      </c>
      <c r="AA204" s="18" t="s">
        <v>6</v>
      </c>
      <c r="AB204" s="18"/>
      <c r="AC204" s="18"/>
      <c r="AD204" s="18"/>
    </row>
    <row r="205" spans="1:30" s="41" customFormat="1" ht="28.8" x14ac:dyDescent="0.3">
      <c r="A205" s="11"/>
      <c r="B205" s="11" t="s">
        <v>4513</v>
      </c>
      <c r="C205" s="11" t="s">
        <v>3971</v>
      </c>
      <c r="D205" s="11" t="s">
        <v>556</v>
      </c>
      <c r="E205" s="3"/>
      <c r="F205" s="35"/>
      <c r="G205" s="35"/>
      <c r="H205" s="35"/>
      <c r="I205" s="4"/>
      <c r="J205" s="35"/>
      <c r="K205" s="4"/>
      <c r="L205" s="35"/>
      <c r="M205" s="4"/>
      <c r="N205" s="35"/>
      <c r="O205" s="4"/>
      <c r="P205" s="35"/>
      <c r="Q205" s="35"/>
      <c r="R205" s="35"/>
      <c r="S205" s="35"/>
      <c r="T205" s="35"/>
      <c r="U205" s="35"/>
      <c r="X205" s="18" t="s">
        <v>274</v>
      </c>
      <c r="Y205" s="18" t="s">
        <v>275</v>
      </c>
      <c r="Z205" s="18" t="s">
        <v>524</v>
      </c>
      <c r="AA205" s="18" t="s">
        <v>16</v>
      </c>
      <c r="AB205" s="18"/>
      <c r="AC205" s="18"/>
      <c r="AD205" s="18"/>
    </row>
    <row r="206" spans="1:30" s="41" customFormat="1" ht="28.8" x14ac:dyDescent="0.3">
      <c r="A206" s="11"/>
      <c r="B206" s="11" t="s">
        <v>4514</v>
      </c>
      <c r="C206" s="11" t="s">
        <v>3976</v>
      </c>
      <c r="D206" s="11" t="s">
        <v>556</v>
      </c>
      <c r="E206" s="3"/>
      <c r="F206" s="35"/>
      <c r="G206" s="35"/>
      <c r="H206" s="35"/>
      <c r="I206" s="4"/>
      <c r="J206" s="35"/>
      <c r="K206" s="4"/>
      <c r="L206" s="35"/>
      <c r="M206" s="4"/>
      <c r="N206" s="35"/>
      <c r="O206" s="4"/>
      <c r="P206" s="35"/>
      <c r="Q206" s="35"/>
      <c r="R206" s="35"/>
      <c r="S206" s="35"/>
      <c r="T206" s="35"/>
      <c r="U206" s="35"/>
      <c r="X206" s="18" t="s">
        <v>276</v>
      </c>
      <c r="Y206" s="18" t="s">
        <v>277</v>
      </c>
      <c r="Z206" s="18" t="s">
        <v>524</v>
      </c>
      <c r="AA206" s="18" t="s">
        <v>11</v>
      </c>
      <c r="AB206" s="18"/>
      <c r="AC206" s="18"/>
      <c r="AD206" s="18"/>
    </row>
    <row r="207" spans="1:30" s="41" customFormat="1" x14ac:dyDescent="0.3">
      <c r="A207" s="11"/>
      <c r="B207" s="11" t="s">
        <v>4515</v>
      </c>
      <c r="C207" s="11" t="s">
        <v>3981</v>
      </c>
      <c r="D207" s="11" t="s">
        <v>556</v>
      </c>
      <c r="E207" s="3"/>
      <c r="F207" s="35"/>
      <c r="G207" s="35"/>
      <c r="H207" s="35"/>
      <c r="I207" s="4"/>
      <c r="J207" s="35"/>
      <c r="K207" s="4"/>
      <c r="L207" s="35"/>
      <c r="M207" s="4"/>
      <c r="N207" s="35"/>
      <c r="O207" s="4"/>
      <c r="P207" s="35"/>
      <c r="Q207" s="35"/>
      <c r="R207" s="35"/>
      <c r="S207" s="35"/>
      <c r="T207" s="35"/>
      <c r="U207" s="35"/>
      <c r="X207" s="18" t="s">
        <v>278</v>
      </c>
      <c r="Y207" s="18" t="s">
        <v>279</v>
      </c>
      <c r="Z207" s="18" t="s">
        <v>526</v>
      </c>
      <c r="AA207" s="18" t="s">
        <v>16</v>
      </c>
      <c r="AB207" s="18"/>
      <c r="AC207" s="18"/>
      <c r="AD207" s="18"/>
    </row>
    <row r="208" spans="1:30" s="41" customFormat="1" x14ac:dyDescent="0.3">
      <c r="A208" s="11"/>
      <c r="B208" s="11" t="s">
        <v>4516</v>
      </c>
      <c r="C208" s="11" t="s">
        <v>3985</v>
      </c>
      <c r="D208" s="11" t="s">
        <v>556</v>
      </c>
      <c r="E208" s="3"/>
      <c r="F208" s="35"/>
      <c r="G208" s="35"/>
      <c r="H208" s="35"/>
      <c r="I208" s="4"/>
      <c r="J208" s="35"/>
      <c r="K208" s="4"/>
      <c r="L208" s="35"/>
      <c r="M208" s="4"/>
      <c r="N208" s="35"/>
      <c r="O208" s="4"/>
      <c r="P208" s="35"/>
      <c r="Q208" s="35"/>
      <c r="R208" s="35"/>
      <c r="S208" s="35"/>
      <c r="T208" s="35"/>
      <c r="U208" s="35"/>
      <c r="X208" s="18" t="s">
        <v>280</v>
      </c>
      <c r="Y208" s="18" t="s">
        <v>4592</v>
      </c>
      <c r="Z208" s="18" t="s">
        <v>524</v>
      </c>
      <c r="AA208" s="18" t="s">
        <v>23</v>
      </c>
      <c r="AB208" s="18"/>
      <c r="AC208" s="18"/>
      <c r="AD208" s="18"/>
    </row>
    <row r="209" spans="1:30" s="41" customFormat="1" x14ac:dyDescent="0.3">
      <c r="A209" s="11"/>
      <c r="B209" s="11" t="s">
        <v>4517</v>
      </c>
      <c r="C209" s="11" t="s">
        <v>3994</v>
      </c>
      <c r="D209" s="11" t="s">
        <v>556</v>
      </c>
      <c r="E209" s="3"/>
      <c r="F209" s="35"/>
      <c r="G209" s="35"/>
      <c r="H209" s="35"/>
      <c r="I209" s="4"/>
      <c r="J209" s="35"/>
      <c r="K209" s="4"/>
      <c r="L209" s="35"/>
      <c r="M209" s="4"/>
      <c r="N209" s="35"/>
      <c r="O209" s="4"/>
      <c r="P209" s="35"/>
      <c r="Q209" s="35"/>
      <c r="R209" s="35"/>
      <c r="S209" s="35"/>
      <c r="T209" s="35"/>
      <c r="U209" s="35"/>
      <c r="X209" s="18" t="s">
        <v>281</v>
      </c>
      <c r="Y209" s="18" t="s">
        <v>4593</v>
      </c>
      <c r="Z209" s="18" t="s">
        <v>3758</v>
      </c>
      <c r="AA209" s="18" t="s">
        <v>23</v>
      </c>
      <c r="AB209" s="18"/>
      <c r="AC209" s="18"/>
      <c r="AD209" s="18"/>
    </row>
    <row r="210" spans="1:30" s="41" customFormat="1" x14ac:dyDescent="0.3">
      <c r="A210" s="11"/>
      <c r="B210" s="11" t="s">
        <v>4518</v>
      </c>
      <c r="C210" s="11" t="s">
        <v>3999</v>
      </c>
      <c r="D210" s="11" t="s">
        <v>556</v>
      </c>
      <c r="E210" s="3"/>
      <c r="F210" s="35"/>
      <c r="G210" s="35"/>
      <c r="H210" s="35"/>
      <c r="I210" s="4"/>
      <c r="J210" s="35"/>
      <c r="K210" s="4"/>
      <c r="L210" s="35"/>
      <c r="M210" s="4"/>
      <c r="N210" s="35"/>
      <c r="O210" s="4"/>
      <c r="P210" s="35"/>
      <c r="Q210" s="35"/>
      <c r="R210" s="35"/>
      <c r="S210" s="35"/>
      <c r="T210" s="35"/>
      <c r="U210" s="35"/>
      <c r="X210" s="18" t="s">
        <v>282</v>
      </c>
      <c r="Y210" s="18" t="s">
        <v>283</v>
      </c>
      <c r="Z210" s="18" t="s">
        <v>3758</v>
      </c>
      <c r="AA210" s="18" t="s">
        <v>11</v>
      </c>
      <c r="AB210" s="18"/>
      <c r="AC210" s="18"/>
      <c r="AD210" s="18"/>
    </row>
    <row r="211" spans="1:30" s="41" customFormat="1" x14ac:dyDescent="0.3">
      <c r="A211" s="11"/>
      <c r="B211" s="11" t="s">
        <v>4519</v>
      </c>
      <c r="C211" s="11" t="s">
        <v>4004</v>
      </c>
      <c r="D211" s="11" t="s">
        <v>556</v>
      </c>
      <c r="E211" s="3"/>
      <c r="F211" s="35"/>
      <c r="G211" s="35"/>
      <c r="H211" s="35"/>
      <c r="I211" s="4"/>
      <c r="J211" s="35"/>
      <c r="K211" s="4"/>
      <c r="L211" s="35"/>
      <c r="M211" s="4"/>
      <c r="N211" s="35"/>
      <c r="O211" s="4"/>
      <c r="P211" s="35"/>
      <c r="Q211" s="35"/>
      <c r="R211" s="35"/>
      <c r="S211" s="35"/>
      <c r="T211" s="35"/>
      <c r="U211" s="35"/>
      <c r="X211" s="18" t="s">
        <v>284</v>
      </c>
      <c r="Y211" s="18" t="s">
        <v>285</v>
      </c>
      <c r="Z211" s="18" t="s">
        <v>525</v>
      </c>
      <c r="AA211" s="18" t="s">
        <v>39</v>
      </c>
      <c r="AB211" s="18"/>
      <c r="AC211" s="18"/>
      <c r="AD211" s="18"/>
    </row>
    <row r="212" spans="1:30" s="41" customFormat="1" x14ac:dyDescent="0.3">
      <c r="A212" s="11"/>
      <c r="B212" s="11" t="s">
        <v>4520</v>
      </c>
      <c r="C212" s="11" t="s">
        <v>4009</v>
      </c>
      <c r="D212" s="11" t="s">
        <v>556</v>
      </c>
      <c r="E212" s="3"/>
      <c r="F212" s="35"/>
      <c r="G212" s="35"/>
      <c r="H212" s="35"/>
      <c r="I212" s="4"/>
      <c r="J212" s="35"/>
      <c r="K212" s="4"/>
      <c r="L212" s="35"/>
      <c r="M212" s="4"/>
      <c r="N212" s="35"/>
      <c r="O212" s="4"/>
      <c r="P212" s="35"/>
      <c r="Q212" s="35"/>
      <c r="R212" s="35"/>
      <c r="S212" s="35"/>
      <c r="T212" s="35"/>
      <c r="U212" s="35"/>
      <c r="X212" s="18" t="s">
        <v>286</v>
      </c>
      <c r="Y212" s="18" t="s">
        <v>287</v>
      </c>
      <c r="Z212" s="18" t="s">
        <v>524</v>
      </c>
      <c r="AA212" s="18" t="s">
        <v>16</v>
      </c>
      <c r="AB212" s="18"/>
      <c r="AC212" s="18"/>
      <c r="AD212" s="18"/>
    </row>
    <row r="213" spans="1:30" s="41" customFormat="1" x14ac:dyDescent="0.3">
      <c r="A213" s="11"/>
      <c r="B213" s="11" t="s">
        <v>4521</v>
      </c>
      <c r="C213" s="11" t="s">
        <v>4014</v>
      </c>
      <c r="D213" s="11" t="s">
        <v>556</v>
      </c>
      <c r="E213" s="3"/>
      <c r="F213" s="35"/>
      <c r="G213" s="35"/>
      <c r="H213" s="35"/>
      <c r="I213" s="4"/>
      <c r="J213" s="35"/>
      <c r="K213" s="4"/>
      <c r="L213" s="35"/>
      <c r="M213" s="4"/>
      <c r="N213" s="35"/>
      <c r="O213" s="4"/>
      <c r="P213" s="35"/>
      <c r="Q213" s="35"/>
      <c r="R213" s="35"/>
      <c r="S213" s="35"/>
      <c r="T213" s="35"/>
      <c r="U213" s="35"/>
      <c r="X213" s="18" t="s">
        <v>288</v>
      </c>
      <c r="Y213" s="18" t="s">
        <v>289</v>
      </c>
      <c r="Z213" s="18" t="s">
        <v>524</v>
      </c>
      <c r="AA213" s="18" t="s">
        <v>16</v>
      </c>
      <c r="AB213" s="18"/>
      <c r="AC213" s="18"/>
      <c r="AD213" s="18"/>
    </row>
    <row r="214" spans="1:30" s="41" customFormat="1" x14ac:dyDescent="0.3">
      <c r="A214" s="11"/>
      <c r="B214" s="11" t="s">
        <v>4522</v>
      </c>
      <c r="C214" s="11" t="s">
        <v>4023</v>
      </c>
      <c r="D214" s="11" t="s">
        <v>556</v>
      </c>
      <c r="E214" s="3"/>
      <c r="F214" s="35"/>
      <c r="G214" s="35"/>
      <c r="H214" s="35"/>
      <c r="I214" s="4"/>
      <c r="J214" s="35"/>
      <c r="K214" s="4"/>
      <c r="L214" s="35"/>
      <c r="M214" s="4"/>
      <c r="N214" s="35"/>
      <c r="O214" s="4"/>
      <c r="P214" s="35"/>
      <c r="Q214" s="35"/>
      <c r="R214" s="35"/>
      <c r="S214" s="35"/>
      <c r="T214" s="35"/>
      <c r="U214" s="35"/>
      <c r="X214" s="18" t="s">
        <v>290</v>
      </c>
      <c r="Y214" s="18" t="s">
        <v>291</v>
      </c>
      <c r="Z214" s="18" t="s">
        <v>524</v>
      </c>
      <c r="AA214" s="18" t="s">
        <v>62</v>
      </c>
      <c r="AB214" s="18"/>
      <c r="AC214" s="18"/>
      <c r="AD214" s="18"/>
    </row>
    <row r="215" spans="1:30" s="41" customFormat="1" x14ac:dyDescent="0.3">
      <c r="A215" s="11"/>
      <c r="B215" s="11" t="s">
        <v>4523</v>
      </c>
      <c r="C215" s="11" t="s">
        <v>4033</v>
      </c>
      <c r="D215" s="11" t="s">
        <v>556</v>
      </c>
      <c r="E215" s="3"/>
      <c r="F215" s="35"/>
      <c r="G215" s="35"/>
      <c r="H215" s="35"/>
      <c r="I215" s="4"/>
      <c r="J215" s="35"/>
      <c r="K215" s="4"/>
      <c r="L215" s="35"/>
      <c r="M215" s="4"/>
      <c r="N215" s="35"/>
      <c r="O215" s="4"/>
      <c r="P215" s="35"/>
      <c r="Q215" s="35"/>
      <c r="R215" s="35"/>
      <c r="S215" s="35"/>
      <c r="T215" s="35"/>
      <c r="U215" s="35"/>
      <c r="X215" s="18" t="s">
        <v>292</v>
      </c>
      <c r="Y215" s="18" t="s">
        <v>293</v>
      </c>
      <c r="Z215" s="18" t="s">
        <v>524</v>
      </c>
      <c r="AA215" s="18" t="s">
        <v>11</v>
      </c>
      <c r="AB215" s="18"/>
      <c r="AC215" s="18"/>
      <c r="AD215" s="18"/>
    </row>
    <row r="216" spans="1:30" s="41" customFormat="1" x14ac:dyDescent="0.3">
      <c r="A216" s="11"/>
      <c r="B216" s="11" t="s">
        <v>4524</v>
      </c>
      <c r="C216" s="11" t="s">
        <v>4043</v>
      </c>
      <c r="D216" s="11" t="s">
        <v>556</v>
      </c>
      <c r="E216" s="3"/>
      <c r="F216" s="35"/>
      <c r="G216" s="35"/>
      <c r="H216" s="35"/>
      <c r="I216" s="4"/>
      <c r="J216" s="35"/>
      <c r="K216" s="4"/>
      <c r="L216" s="35"/>
      <c r="M216" s="4"/>
      <c r="N216" s="35"/>
      <c r="O216" s="4"/>
      <c r="P216" s="35"/>
      <c r="Q216" s="35"/>
      <c r="R216" s="35"/>
      <c r="S216" s="35"/>
      <c r="T216" s="35"/>
      <c r="U216" s="35"/>
      <c r="X216" s="18" t="s">
        <v>492</v>
      </c>
      <c r="Y216" s="18" t="s">
        <v>493</v>
      </c>
      <c r="Z216" s="18" t="s">
        <v>525</v>
      </c>
      <c r="AA216" s="18" t="s">
        <v>442</v>
      </c>
      <c r="AB216" s="18"/>
      <c r="AC216" s="18"/>
      <c r="AD216" s="18"/>
    </row>
    <row r="217" spans="1:30" s="41" customFormat="1" x14ac:dyDescent="0.3">
      <c r="A217" s="11"/>
      <c r="B217" s="11" t="s">
        <v>4525</v>
      </c>
      <c r="C217" s="11" t="s">
        <v>4048</v>
      </c>
      <c r="D217" s="11" t="s">
        <v>556</v>
      </c>
      <c r="E217" s="3"/>
      <c r="F217" s="35"/>
      <c r="G217" s="35"/>
      <c r="H217" s="35"/>
      <c r="I217" s="4"/>
      <c r="J217" s="35"/>
      <c r="K217" s="4"/>
      <c r="L217" s="35"/>
      <c r="M217" s="4"/>
      <c r="N217" s="35"/>
      <c r="O217" s="4"/>
      <c r="P217" s="35"/>
      <c r="Q217" s="35"/>
      <c r="R217" s="35"/>
      <c r="S217" s="35"/>
      <c r="T217" s="35"/>
      <c r="U217" s="35"/>
      <c r="X217" s="18" t="s">
        <v>294</v>
      </c>
      <c r="Y217" s="18" t="s">
        <v>295</v>
      </c>
      <c r="Z217" s="18" t="s">
        <v>524</v>
      </c>
      <c r="AA217" s="18" t="s">
        <v>62</v>
      </c>
      <c r="AB217" s="18"/>
      <c r="AC217" s="18"/>
      <c r="AD217" s="18"/>
    </row>
    <row r="218" spans="1:30" s="41" customFormat="1" x14ac:dyDescent="0.3">
      <c r="A218" s="11"/>
      <c r="B218" s="11" t="s">
        <v>4526</v>
      </c>
      <c r="C218" s="11" t="s">
        <v>4053</v>
      </c>
      <c r="D218" s="11" t="s">
        <v>556</v>
      </c>
      <c r="E218" s="3"/>
      <c r="F218" s="35"/>
      <c r="G218" s="35"/>
      <c r="H218" s="35"/>
      <c r="I218" s="4"/>
      <c r="J218" s="35"/>
      <c r="K218" s="4"/>
      <c r="L218" s="35"/>
      <c r="M218" s="4"/>
      <c r="N218" s="35"/>
      <c r="O218" s="4"/>
      <c r="P218" s="35"/>
      <c r="Q218" s="35"/>
      <c r="R218" s="35"/>
      <c r="S218" s="35"/>
      <c r="T218" s="35"/>
      <c r="U218" s="35"/>
      <c r="X218" s="18" t="s">
        <v>494</v>
      </c>
      <c r="Y218" s="18" t="s">
        <v>495</v>
      </c>
      <c r="Z218" s="18" t="s">
        <v>3758</v>
      </c>
      <c r="AA218" s="18" t="s">
        <v>442</v>
      </c>
      <c r="AB218" s="18"/>
      <c r="AC218" s="18"/>
      <c r="AD218" s="18"/>
    </row>
    <row r="219" spans="1:30" s="41" customFormat="1" x14ac:dyDescent="0.3">
      <c r="A219" s="11"/>
      <c r="B219" s="11" t="s">
        <v>4527</v>
      </c>
      <c r="C219" s="11" t="s">
        <v>4057</v>
      </c>
      <c r="D219" s="11" t="s">
        <v>556</v>
      </c>
      <c r="E219" s="3"/>
      <c r="F219" s="35"/>
      <c r="G219" s="35"/>
      <c r="H219" s="35"/>
      <c r="I219" s="4"/>
      <c r="J219" s="35"/>
      <c r="K219" s="4"/>
      <c r="L219" s="35"/>
      <c r="M219" s="4"/>
      <c r="N219" s="35"/>
      <c r="O219" s="4"/>
      <c r="P219" s="35"/>
      <c r="Q219" s="35"/>
      <c r="R219" s="35"/>
      <c r="S219" s="35"/>
      <c r="T219" s="35"/>
      <c r="U219" s="35"/>
      <c r="X219" s="18" t="s">
        <v>296</v>
      </c>
      <c r="Y219" s="18" t="s">
        <v>297</v>
      </c>
      <c r="Z219" s="18" t="s">
        <v>524</v>
      </c>
      <c r="AA219" s="18" t="s">
        <v>11</v>
      </c>
      <c r="AB219" s="18"/>
      <c r="AC219" s="18"/>
      <c r="AD219" s="18"/>
    </row>
    <row r="220" spans="1:30" s="41" customFormat="1" x14ac:dyDescent="0.3">
      <c r="A220" s="11"/>
      <c r="B220" s="11" t="s">
        <v>4528</v>
      </c>
      <c r="C220" s="11" t="s">
        <v>4067</v>
      </c>
      <c r="D220" s="11" t="s">
        <v>556</v>
      </c>
      <c r="E220" s="3"/>
      <c r="F220" s="35"/>
      <c r="G220" s="35"/>
      <c r="H220" s="35"/>
      <c r="I220" s="4"/>
      <c r="J220" s="35"/>
      <c r="K220" s="4"/>
      <c r="L220" s="35"/>
      <c r="M220" s="4"/>
      <c r="N220" s="35"/>
      <c r="O220" s="4"/>
      <c r="P220" s="35"/>
      <c r="Q220" s="35"/>
      <c r="R220" s="35"/>
      <c r="S220" s="35"/>
      <c r="T220" s="35"/>
      <c r="U220" s="35"/>
      <c r="X220" s="18" t="s">
        <v>298</v>
      </c>
      <c r="Y220" s="18" t="s">
        <v>299</v>
      </c>
      <c r="Z220" s="18" t="s">
        <v>524</v>
      </c>
      <c r="AA220" s="18" t="s">
        <v>11</v>
      </c>
      <c r="AB220" s="18"/>
      <c r="AC220" s="18"/>
      <c r="AD220" s="18"/>
    </row>
    <row r="221" spans="1:30" s="41" customFormat="1" x14ac:dyDescent="0.3">
      <c r="A221" s="11"/>
      <c r="B221" s="11" t="s">
        <v>4529</v>
      </c>
      <c r="C221" s="11" t="s">
        <v>4077</v>
      </c>
      <c r="D221" s="11" t="s">
        <v>556</v>
      </c>
      <c r="E221" s="3"/>
      <c r="F221" s="35"/>
      <c r="G221" s="35"/>
      <c r="H221" s="35"/>
      <c r="I221" s="4"/>
      <c r="J221" s="35"/>
      <c r="K221" s="4"/>
      <c r="L221" s="35"/>
      <c r="M221" s="4"/>
      <c r="N221" s="35"/>
      <c r="O221" s="4"/>
      <c r="P221" s="35"/>
      <c r="Q221" s="35"/>
      <c r="R221" s="35"/>
      <c r="S221" s="35"/>
      <c r="T221" s="35"/>
      <c r="U221" s="35"/>
      <c r="X221" s="18" t="s">
        <v>300</v>
      </c>
      <c r="Y221" s="18" t="s">
        <v>301</v>
      </c>
      <c r="Z221" s="18" t="s">
        <v>524</v>
      </c>
      <c r="AA221" s="18" t="s">
        <v>16</v>
      </c>
      <c r="AB221" s="18"/>
      <c r="AC221" s="18"/>
      <c r="AD221" s="18"/>
    </row>
    <row r="222" spans="1:30" s="41" customFormat="1" x14ac:dyDescent="0.3">
      <c r="A222" s="11"/>
      <c r="B222" s="11" t="s">
        <v>4530</v>
      </c>
      <c r="C222" s="11" t="s">
        <v>4087</v>
      </c>
      <c r="D222" s="11" t="s">
        <v>556</v>
      </c>
      <c r="E222" s="3"/>
      <c r="F222" s="35"/>
      <c r="G222" s="35"/>
      <c r="H222" s="35"/>
      <c r="I222" s="4"/>
      <c r="J222" s="35"/>
      <c r="K222" s="4"/>
      <c r="L222" s="35"/>
      <c r="M222" s="4"/>
      <c r="N222" s="35"/>
      <c r="O222" s="4"/>
      <c r="P222" s="35"/>
      <c r="Q222" s="35"/>
      <c r="R222" s="35"/>
      <c r="S222" s="35"/>
      <c r="T222" s="35"/>
      <c r="U222" s="35"/>
      <c r="X222" s="18" t="s">
        <v>302</v>
      </c>
      <c r="Y222" s="18" t="s">
        <v>303</v>
      </c>
      <c r="Z222" s="18" t="s">
        <v>524</v>
      </c>
      <c r="AA222" s="18" t="s">
        <v>16</v>
      </c>
      <c r="AB222" s="18"/>
      <c r="AC222" s="18"/>
      <c r="AD222" s="18"/>
    </row>
    <row r="223" spans="1:30" s="41" customFormat="1" ht="28.8" x14ac:dyDescent="0.3">
      <c r="A223" s="11"/>
      <c r="B223" s="11" t="s">
        <v>4531</v>
      </c>
      <c r="C223" s="11" t="s">
        <v>4119</v>
      </c>
      <c r="D223" s="11" t="s">
        <v>556</v>
      </c>
      <c r="E223" s="3"/>
      <c r="F223" s="35"/>
      <c r="G223" s="35"/>
      <c r="H223" s="35"/>
      <c r="I223" s="4"/>
      <c r="J223" s="35"/>
      <c r="K223" s="4"/>
      <c r="L223" s="35"/>
      <c r="M223" s="4"/>
      <c r="N223" s="35"/>
      <c r="O223" s="4"/>
      <c r="P223" s="35"/>
      <c r="Q223" s="35"/>
      <c r="R223" s="35"/>
      <c r="S223" s="35"/>
      <c r="T223" s="35"/>
      <c r="U223" s="35"/>
      <c r="X223" s="18" t="s">
        <v>304</v>
      </c>
      <c r="Y223" s="18" t="s">
        <v>305</v>
      </c>
      <c r="Z223" s="18" t="s">
        <v>525</v>
      </c>
      <c r="AA223" s="18" t="s">
        <v>16</v>
      </c>
      <c r="AB223" s="18"/>
      <c r="AC223" s="18"/>
      <c r="AD223" s="18"/>
    </row>
    <row r="224" spans="1:30" s="41" customFormat="1" x14ac:dyDescent="0.3">
      <c r="A224" s="11"/>
      <c r="B224" s="11" t="s">
        <v>4532</v>
      </c>
      <c r="C224" s="11" t="s">
        <v>4916</v>
      </c>
      <c r="D224" s="11" t="s">
        <v>556</v>
      </c>
      <c r="E224" s="3"/>
      <c r="F224" s="35"/>
      <c r="G224" s="35"/>
      <c r="H224" s="35"/>
      <c r="I224" s="4"/>
      <c r="J224" s="35"/>
      <c r="K224" s="4"/>
      <c r="L224" s="35"/>
      <c r="M224" s="4"/>
      <c r="N224" s="35"/>
      <c r="O224" s="4"/>
      <c r="P224" s="35"/>
      <c r="Q224" s="35"/>
      <c r="R224" s="35"/>
      <c r="S224" s="35"/>
      <c r="T224" s="35"/>
      <c r="U224" s="35"/>
      <c r="X224" s="18" t="s">
        <v>306</v>
      </c>
      <c r="Y224" s="18" t="s">
        <v>307</v>
      </c>
      <c r="Z224" s="18" t="s">
        <v>524</v>
      </c>
      <c r="AA224" s="18" t="s">
        <v>11</v>
      </c>
      <c r="AB224" s="18"/>
      <c r="AC224" s="18"/>
      <c r="AD224" s="18"/>
    </row>
    <row r="225" spans="1:30" s="41" customFormat="1" x14ac:dyDescent="0.3">
      <c r="A225" s="11"/>
      <c r="B225" s="11" t="s">
        <v>4533</v>
      </c>
      <c r="C225" s="11" t="s">
        <v>4127</v>
      </c>
      <c r="D225" s="11" t="s">
        <v>556</v>
      </c>
      <c r="E225" s="3"/>
      <c r="F225" s="35"/>
      <c r="G225" s="35"/>
      <c r="H225" s="35"/>
      <c r="I225" s="4"/>
      <c r="J225" s="35"/>
      <c r="K225" s="4"/>
      <c r="L225" s="35"/>
      <c r="M225" s="4"/>
      <c r="N225" s="35"/>
      <c r="O225" s="4"/>
      <c r="P225" s="35"/>
      <c r="Q225" s="35"/>
      <c r="R225" s="35"/>
      <c r="S225" s="35"/>
      <c r="T225" s="35"/>
      <c r="U225" s="35"/>
      <c r="X225" s="18" t="s">
        <v>308</v>
      </c>
      <c r="Y225" s="18" t="s">
        <v>309</v>
      </c>
      <c r="Z225" s="18" t="s">
        <v>524</v>
      </c>
      <c r="AA225" s="18" t="s">
        <v>26</v>
      </c>
      <c r="AB225" s="18"/>
      <c r="AC225" s="18"/>
      <c r="AD225" s="18"/>
    </row>
    <row r="226" spans="1:30" s="41" customFormat="1" x14ac:dyDescent="0.3">
      <c r="A226" s="11"/>
      <c r="B226" s="11" t="s">
        <v>4534</v>
      </c>
      <c r="C226" s="11" t="s">
        <v>4134</v>
      </c>
      <c r="D226" s="11" t="s">
        <v>556</v>
      </c>
      <c r="E226" s="3"/>
      <c r="F226" s="35"/>
      <c r="G226" s="35"/>
      <c r="H226" s="35"/>
      <c r="I226" s="4"/>
      <c r="J226" s="35"/>
      <c r="K226" s="4"/>
      <c r="L226" s="35"/>
      <c r="M226" s="4"/>
      <c r="N226" s="35"/>
      <c r="O226" s="4"/>
      <c r="P226" s="35"/>
      <c r="Q226" s="35"/>
      <c r="R226" s="35"/>
      <c r="S226" s="35"/>
      <c r="T226" s="35"/>
      <c r="U226" s="35"/>
      <c r="X226" s="18" t="s">
        <v>310</v>
      </c>
      <c r="Y226" s="18" t="s">
        <v>311</v>
      </c>
      <c r="Z226" s="18" t="s">
        <v>525</v>
      </c>
      <c r="AA226" s="18" t="s">
        <v>26</v>
      </c>
      <c r="AB226" s="18"/>
      <c r="AC226" s="18"/>
      <c r="AD226" s="18"/>
    </row>
    <row r="227" spans="1:30" s="41" customFormat="1" x14ac:dyDescent="0.3">
      <c r="A227" s="11"/>
      <c r="B227" s="11" t="s">
        <v>4535</v>
      </c>
      <c r="C227" s="11" t="s">
        <v>4147</v>
      </c>
      <c r="D227" s="11" t="s">
        <v>556</v>
      </c>
      <c r="E227" s="3"/>
      <c r="F227" s="35"/>
      <c r="G227" s="35"/>
      <c r="H227" s="35"/>
      <c r="I227" s="4"/>
      <c r="J227" s="35"/>
      <c r="K227" s="4"/>
      <c r="L227" s="35"/>
      <c r="M227" s="4"/>
      <c r="N227" s="35"/>
      <c r="O227" s="4"/>
      <c r="P227" s="35"/>
      <c r="Q227" s="35"/>
      <c r="R227" s="35"/>
      <c r="S227" s="35"/>
      <c r="T227" s="35"/>
      <c r="U227" s="35"/>
      <c r="X227" s="18" t="s">
        <v>312</v>
      </c>
      <c r="Y227" s="18" t="s">
        <v>313</v>
      </c>
      <c r="Z227" s="18" t="s">
        <v>524</v>
      </c>
      <c r="AA227" s="18" t="s">
        <v>26</v>
      </c>
      <c r="AB227" s="18"/>
      <c r="AC227" s="18"/>
      <c r="AD227" s="18"/>
    </row>
    <row r="228" spans="1:30" s="41" customFormat="1" x14ac:dyDescent="0.3">
      <c r="A228" s="11"/>
      <c r="B228" s="11" t="s">
        <v>4536</v>
      </c>
      <c r="C228" s="11" t="s">
        <v>4159</v>
      </c>
      <c r="D228" s="11" t="s">
        <v>556</v>
      </c>
      <c r="E228" s="3"/>
      <c r="F228" s="35"/>
      <c r="G228" s="35"/>
      <c r="H228" s="35"/>
      <c r="I228" s="4"/>
      <c r="J228" s="35"/>
      <c r="K228" s="4"/>
      <c r="L228" s="35"/>
      <c r="M228" s="4"/>
      <c r="N228" s="35"/>
      <c r="O228" s="4"/>
      <c r="P228" s="35"/>
      <c r="Q228" s="35"/>
      <c r="R228" s="35"/>
      <c r="S228" s="35"/>
      <c r="T228" s="35"/>
      <c r="U228" s="35"/>
      <c r="X228" s="18" t="s">
        <v>314</v>
      </c>
      <c r="Y228" s="18" t="s">
        <v>315</v>
      </c>
      <c r="Z228" s="18" t="s">
        <v>524</v>
      </c>
      <c r="AA228" s="18" t="s">
        <v>6</v>
      </c>
      <c r="AB228" s="18"/>
      <c r="AC228" s="18"/>
      <c r="AD228" s="18"/>
    </row>
    <row r="229" spans="1:30" s="41" customFormat="1" x14ac:dyDescent="0.3">
      <c r="A229" s="11"/>
      <c r="B229" s="11" t="s">
        <v>4579</v>
      </c>
      <c r="C229" s="11" t="s">
        <v>4165</v>
      </c>
      <c r="D229" s="11" t="s">
        <v>556</v>
      </c>
      <c r="E229" s="3"/>
      <c r="F229" s="35"/>
      <c r="G229" s="35"/>
      <c r="H229" s="35"/>
      <c r="I229" s="4"/>
      <c r="J229" s="35"/>
      <c r="K229" s="4"/>
      <c r="L229" s="35"/>
      <c r="M229" s="4"/>
      <c r="N229" s="35"/>
      <c r="O229" s="4"/>
      <c r="P229" s="35"/>
      <c r="Q229" s="35"/>
      <c r="R229" s="35"/>
      <c r="S229" s="35"/>
      <c r="T229" s="35"/>
      <c r="U229" s="35"/>
      <c r="X229" s="18" t="s">
        <v>316</v>
      </c>
      <c r="Y229" s="18" t="s">
        <v>317</v>
      </c>
      <c r="Z229" s="18" t="s">
        <v>524</v>
      </c>
      <c r="AA229" s="18" t="s">
        <v>62</v>
      </c>
      <c r="AB229" s="18"/>
      <c r="AC229" s="18"/>
      <c r="AD229" s="18"/>
    </row>
    <row r="230" spans="1:30" s="41" customFormat="1" x14ac:dyDescent="0.3">
      <c r="A230" s="11"/>
      <c r="B230" s="11" t="s">
        <v>4580</v>
      </c>
      <c r="C230" s="11" t="s">
        <v>4171</v>
      </c>
      <c r="D230" s="11" t="s">
        <v>556</v>
      </c>
      <c r="E230" s="3"/>
      <c r="F230" s="35"/>
      <c r="G230" s="35"/>
      <c r="H230" s="35"/>
      <c r="I230" s="4"/>
      <c r="J230" s="35"/>
      <c r="K230" s="4"/>
      <c r="L230" s="35"/>
      <c r="M230" s="4"/>
      <c r="N230" s="35"/>
      <c r="O230" s="4"/>
      <c r="P230" s="35"/>
      <c r="Q230" s="35"/>
      <c r="R230" s="35"/>
      <c r="S230" s="35"/>
      <c r="T230" s="35"/>
      <c r="U230" s="35"/>
      <c r="X230" s="18" t="s">
        <v>318</v>
      </c>
      <c r="Y230" s="18" t="s">
        <v>319</v>
      </c>
      <c r="Z230" s="18" t="s">
        <v>525</v>
      </c>
      <c r="AA230" s="18" t="s">
        <v>6</v>
      </c>
      <c r="AB230" s="18"/>
      <c r="AC230" s="18"/>
      <c r="AD230" s="18"/>
    </row>
    <row r="231" spans="1:30" s="41" customFormat="1" x14ac:dyDescent="0.3">
      <c r="A231" s="11"/>
      <c r="B231" s="11" t="s">
        <v>4537</v>
      </c>
      <c r="C231" s="11" t="s">
        <v>4185</v>
      </c>
      <c r="D231" s="11" t="s">
        <v>556</v>
      </c>
      <c r="E231" s="3"/>
      <c r="F231" s="35"/>
      <c r="G231" s="35"/>
      <c r="H231" s="35"/>
      <c r="I231" s="4"/>
      <c r="J231" s="35"/>
      <c r="K231" s="4"/>
      <c r="L231" s="35"/>
      <c r="M231" s="4"/>
      <c r="N231" s="35"/>
      <c r="O231" s="4"/>
      <c r="P231" s="35"/>
      <c r="Q231" s="35"/>
      <c r="R231" s="35"/>
      <c r="S231" s="35"/>
      <c r="T231" s="35"/>
      <c r="U231" s="35"/>
      <c r="X231" s="18" t="s">
        <v>496</v>
      </c>
      <c r="Y231" s="18" t="s">
        <v>497</v>
      </c>
      <c r="Z231" s="18" t="s">
        <v>3758</v>
      </c>
      <c r="AA231" s="18" t="s">
        <v>23</v>
      </c>
      <c r="AB231" s="18"/>
      <c r="AC231" s="18"/>
      <c r="AD231" s="18"/>
    </row>
    <row r="232" spans="1:30" s="41" customFormat="1" x14ac:dyDescent="0.3">
      <c r="A232" s="11"/>
      <c r="B232" s="11" t="s">
        <v>4538</v>
      </c>
      <c r="C232" s="11" t="s">
        <v>4190</v>
      </c>
      <c r="D232" s="11" t="s">
        <v>556</v>
      </c>
      <c r="E232" s="3"/>
      <c r="F232" s="35"/>
      <c r="G232" s="35"/>
      <c r="H232" s="35"/>
      <c r="I232" s="4"/>
      <c r="J232" s="35"/>
      <c r="K232" s="4"/>
      <c r="L232" s="35"/>
      <c r="M232" s="4"/>
      <c r="N232" s="35"/>
      <c r="O232" s="4"/>
      <c r="P232" s="35"/>
      <c r="Q232" s="35"/>
      <c r="R232" s="35"/>
      <c r="S232" s="35"/>
      <c r="T232" s="35"/>
      <c r="U232" s="35"/>
      <c r="X232" s="18" t="s">
        <v>320</v>
      </c>
      <c r="Y232" s="18" t="s">
        <v>321</v>
      </c>
      <c r="Z232" s="18" t="s">
        <v>524</v>
      </c>
      <c r="AA232" s="18" t="s">
        <v>16</v>
      </c>
      <c r="AB232" s="18"/>
      <c r="AC232" s="18"/>
      <c r="AD232" s="18"/>
    </row>
    <row r="233" spans="1:30" s="41" customFormat="1" x14ac:dyDescent="0.3">
      <c r="A233" s="11"/>
      <c r="B233" s="11" t="s">
        <v>4539</v>
      </c>
      <c r="C233" s="11" t="s">
        <v>4194</v>
      </c>
      <c r="D233" s="11" t="s">
        <v>556</v>
      </c>
      <c r="E233" s="3"/>
      <c r="F233" s="35"/>
      <c r="G233" s="35"/>
      <c r="H233" s="35"/>
      <c r="I233" s="4"/>
      <c r="J233" s="35"/>
      <c r="K233" s="4"/>
      <c r="L233" s="35"/>
      <c r="M233" s="4"/>
      <c r="N233" s="35"/>
      <c r="O233" s="4"/>
      <c r="P233" s="35"/>
      <c r="Q233" s="35"/>
      <c r="R233" s="35"/>
      <c r="S233" s="35"/>
      <c r="T233" s="35"/>
      <c r="U233" s="35"/>
      <c r="X233" s="18" t="s">
        <v>322</v>
      </c>
      <c r="Y233" s="18" t="s">
        <v>323</v>
      </c>
      <c r="Z233" s="18" t="s">
        <v>524</v>
      </c>
      <c r="AA233" s="18" t="s">
        <v>26</v>
      </c>
      <c r="AB233" s="18"/>
      <c r="AC233" s="18"/>
      <c r="AD233" s="18"/>
    </row>
    <row r="234" spans="1:30" s="41" customFormat="1" x14ac:dyDescent="0.3">
      <c r="A234" s="11"/>
      <c r="B234" s="11" t="s">
        <v>4540</v>
      </c>
      <c r="C234" s="11" t="s">
        <v>4206</v>
      </c>
      <c r="D234" s="11" t="s">
        <v>556</v>
      </c>
      <c r="E234" s="3"/>
      <c r="F234" s="35"/>
      <c r="G234" s="35"/>
      <c r="H234" s="35"/>
      <c r="I234" s="4"/>
      <c r="J234" s="35"/>
      <c r="K234" s="4"/>
      <c r="L234" s="35"/>
      <c r="M234" s="4"/>
      <c r="N234" s="35"/>
      <c r="O234" s="4"/>
      <c r="P234" s="35"/>
      <c r="Q234" s="35"/>
      <c r="R234" s="35"/>
      <c r="S234" s="35"/>
      <c r="T234" s="35"/>
      <c r="U234" s="35"/>
      <c r="X234" s="18" t="s">
        <v>324</v>
      </c>
      <c r="Y234" s="18" t="s">
        <v>325</v>
      </c>
      <c r="Z234" s="18" t="s">
        <v>524</v>
      </c>
      <c r="AA234" s="18" t="s">
        <v>39</v>
      </c>
      <c r="AB234" s="18"/>
      <c r="AC234" s="18"/>
      <c r="AD234" s="18"/>
    </row>
    <row r="235" spans="1:30" s="41" customFormat="1" x14ac:dyDescent="0.3">
      <c r="A235" s="11"/>
      <c r="B235" s="11" t="s">
        <v>4541</v>
      </c>
      <c r="C235" s="11" t="s">
        <v>4220</v>
      </c>
      <c r="D235" s="11" t="s">
        <v>556</v>
      </c>
      <c r="E235" s="3"/>
      <c r="F235" s="35"/>
      <c r="G235" s="35"/>
      <c r="H235" s="35"/>
      <c r="I235" s="4"/>
      <c r="J235" s="35"/>
      <c r="K235" s="4"/>
      <c r="L235" s="35"/>
      <c r="M235" s="4"/>
      <c r="N235" s="35"/>
      <c r="O235" s="4"/>
      <c r="P235" s="35"/>
      <c r="Q235" s="35"/>
      <c r="R235" s="35"/>
      <c r="S235" s="35"/>
      <c r="T235" s="35"/>
      <c r="U235" s="35"/>
      <c r="X235" s="18" t="s">
        <v>326</v>
      </c>
      <c r="Y235" s="18" t="s">
        <v>327</v>
      </c>
      <c r="Z235" s="18" t="s">
        <v>3758</v>
      </c>
      <c r="AA235" s="18" t="s">
        <v>89</v>
      </c>
      <c r="AB235" s="18"/>
      <c r="AC235" s="18"/>
      <c r="AD235" s="18"/>
    </row>
    <row r="236" spans="1:30" s="41" customFormat="1" x14ac:dyDescent="0.3">
      <c r="A236" s="11"/>
      <c r="B236" s="11" t="s">
        <v>4542</v>
      </c>
      <c r="C236" s="11" t="s">
        <v>4227</v>
      </c>
      <c r="D236" s="11" t="s">
        <v>556</v>
      </c>
      <c r="E236" s="3"/>
      <c r="F236" s="35"/>
      <c r="G236" s="35"/>
      <c r="H236" s="35"/>
      <c r="I236" s="4"/>
      <c r="J236" s="35"/>
      <c r="K236" s="4"/>
      <c r="L236" s="35"/>
      <c r="M236" s="4"/>
      <c r="N236" s="35"/>
      <c r="O236" s="4"/>
      <c r="P236" s="35"/>
      <c r="Q236" s="35"/>
      <c r="R236" s="35"/>
      <c r="S236" s="35"/>
      <c r="T236" s="35"/>
      <c r="U236" s="35"/>
      <c r="X236" s="18" t="s">
        <v>328</v>
      </c>
      <c r="Y236" s="18" t="s">
        <v>329</v>
      </c>
      <c r="Z236" s="18" t="s">
        <v>524</v>
      </c>
      <c r="AA236" s="18" t="s">
        <v>39</v>
      </c>
      <c r="AB236" s="18"/>
      <c r="AC236" s="18"/>
      <c r="AD236" s="18"/>
    </row>
    <row r="237" spans="1:30" s="41" customFormat="1" ht="28.8" x14ac:dyDescent="0.3">
      <c r="A237" s="11"/>
      <c r="B237" s="11" t="s">
        <v>4543</v>
      </c>
      <c r="C237" s="11" t="s">
        <v>4241</v>
      </c>
      <c r="D237" s="11" t="s">
        <v>556</v>
      </c>
      <c r="E237" s="3"/>
      <c r="F237" s="35"/>
      <c r="G237" s="35"/>
      <c r="H237" s="35"/>
      <c r="I237" s="4"/>
      <c r="J237" s="35"/>
      <c r="K237" s="4"/>
      <c r="L237" s="35"/>
      <c r="M237" s="4"/>
      <c r="N237" s="35"/>
      <c r="O237" s="4"/>
      <c r="P237" s="35"/>
      <c r="Q237" s="35"/>
      <c r="R237" s="35"/>
      <c r="S237" s="35"/>
      <c r="T237" s="35"/>
      <c r="U237" s="35"/>
      <c r="X237" s="18" t="s">
        <v>498</v>
      </c>
      <c r="Y237" s="18" t="s">
        <v>499</v>
      </c>
      <c r="Z237" s="18" t="s">
        <v>3758</v>
      </c>
      <c r="AA237" s="18" t="s">
        <v>11</v>
      </c>
      <c r="AB237" s="18"/>
      <c r="AC237" s="18"/>
      <c r="AD237" s="18"/>
    </row>
    <row r="238" spans="1:30" s="41" customFormat="1" x14ac:dyDescent="0.3">
      <c r="A238" s="11"/>
      <c r="B238" s="11" t="s">
        <v>4544</v>
      </c>
      <c r="C238" s="11" t="s">
        <v>4246</v>
      </c>
      <c r="D238" s="11" t="s">
        <v>556</v>
      </c>
      <c r="E238" s="3"/>
      <c r="F238" s="35"/>
      <c r="G238" s="35"/>
      <c r="H238" s="35"/>
      <c r="I238" s="4"/>
      <c r="J238" s="35"/>
      <c r="K238" s="4"/>
      <c r="L238" s="35"/>
      <c r="M238" s="4"/>
      <c r="N238" s="35"/>
      <c r="O238" s="4"/>
      <c r="P238" s="35"/>
      <c r="Q238" s="35"/>
      <c r="R238" s="35"/>
      <c r="S238" s="35"/>
      <c r="T238" s="35"/>
      <c r="U238" s="35"/>
      <c r="X238" s="18" t="s">
        <v>330</v>
      </c>
      <c r="Y238" s="18" t="s">
        <v>331</v>
      </c>
      <c r="Z238" s="18" t="s">
        <v>524</v>
      </c>
      <c r="AA238" s="18" t="s">
        <v>16</v>
      </c>
      <c r="AB238" s="18"/>
      <c r="AC238" s="18"/>
      <c r="AD238" s="18"/>
    </row>
    <row r="239" spans="1:30" s="41" customFormat="1" x14ac:dyDescent="0.3">
      <c r="A239" s="11"/>
      <c r="B239" s="11" t="s">
        <v>4545</v>
      </c>
      <c r="C239" s="11" t="s">
        <v>4252</v>
      </c>
      <c r="D239" s="11" t="s">
        <v>556</v>
      </c>
      <c r="E239" s="3"/>
      <c r="F239" s="35"/>
      <c r="G239" s="35"/>
      <c r="H239" s="35"/>
      <c r="I239" s="4"/>
      <c r="J239" s="35"/>
      <c r="K239" s="4"/>
      <c r="L239" s="35"/>
      <c r="M239" s="4"/>
      <c r="N239" s="35"/>
      <c r="O239" s="4"/>
      <c r="P239" s="35"/>
      <c r="Q239" s="35"/>
      <c r="R239" s="35"/>
      <c r="S239" s="35"/>
      <c r="T239" s="35"/>
      <c r="U239" s="35"/>
      <c r="X239" s="18" t="s">
        <v>332</v>
      </c>
      <c r="Y239" s="18" t="s">
        <v>333</v>
      </c>
      <c r="Z239" s="18" t="s">
        <v>524</v>
      </c>
      <c r="AA239" s="18" t="s">
        <v>6</v>
      </c>
      <c r="AB239" s="18"/>
      <c r="AC239" s="18"/>
      <c r="AD239" s="18"/>
    </row>
    <row r="240" spans="1:30" s="41" customFormat="1" x14ac:dyDescent="0.3">
      <c r="A240" s="11"/>
      <c r="B240" s="11" t="s">
        <v>4546</v>
      </c>
      <c r="C240" s="11" t="s">
        <v>4257</v>
      </c>
      <c r="D240" s="11" t="s">
        <v>556</v>
      </c>
      <c r="E240" s="3"/>
      <c r="F240" s="35"/>
      <c r="G240" s="35"/>
      <c r="H240" s="35"/>
      <c r="I240" s="4"/>
      <c r="J240" s="35"/>
      <c r="K240" s="4"/>
      <c r="L240" s="35"/>
      <c r="M240" s="4"/>
      <c r="N240" s="35"/>
      <c r="O240" s="4"/>
      <c r="P240" s="35"/>
      <c r="Q240" s="35"/>
      <c r="R240" s="35"/>
      <c r="S240" s="35"/>
      <c r="T240" s="35"/>
      <c r="U240" s="35"/>
      <c r="X240" s="18" t="s">
        <v>334</v>
      </c>
      <c r="Y240" s="18" t="s">
        <v>335</v>
      </c>
      <c r="Z240" s="18" t="s">
        <v>524</v>
      </c>
      <c r="AA240" s="18" t="s">
        <v>11</v>
      </c>
      <c r="AB240" s="18"/>
      <c r="AC240" s="18"/>
      <c r="AD240" s="18"/>
    </row>
    <row r="241" spans="1:30" s="14" customFormat="1" x14ac:dyDescent="0.3">
      <c r="A241" s="11"/>
      <c r="B241" s="11" t="s">
        <v>4581</v>
      </c>
      <c r="C241" s="11" t="s">
        <v>4267</v>
      </c>
      <c r="D241" s="11" t="s">
        <v>556</v>
      </c>
      <c r="E241" s="3"/>
      <c r="F241" s="35"/>
      <c r="G241" s="35"/>
      <c r="H241" s="35"/>
      <c r="I241" s="4"/>
      <c r="J241" s="35"/>
      <c r="K241" s="4"/>
      <c r="L241" s="35"/>
      <c r="M241" s="4"/>
      <c r="N241" s="35"/>
      <c r="O241" s="4"/>
      <c r="P241" s="35"/>
      <c r="Q241" s="35"/>
      <c r="R241" s="35"/>
      <c r="S241" s="35"/>
      <c r="T241" s="35"/>
      <c r="U241" s="35"/>
      <c r="X241" s="18" t="s">
        <v>336</v>
      </c>
      <c r="Y241" s="18" t="s">
        <v>337</v>
      </c>
      <c r="Z241" s="18" t="s">
        <v>524</v>
      </c>
      <c r="AA241" s="18" t="s">
        <v>6</v>
      </c>
      <c r="AB241" s="18"/>
      <c r="AC241" s="18"/>
      <c r="AD241" s="18"/>
    </row>
    <row r="242" spans="1:30" s="14" customFormat="1" x14ac:dyDescent="0.3">
      <c r="A242" s="11"/>
      <c r="B242" s="11" t="s">
        <v>4582</v>
      </c>
      <c r="C242" s="11" t="s">
        <v>4278</v>
      </c>
      <c r="D242" s="11" t="s">
        <v>556</v>
      </c>
      <c r="E242" s="3"/>
      <c r="F242" s="35"/>
      <c r="G242" s="35"/>
      <c r="H242" s="35"/>
      <c r="I242" s="4"/>
      <c r="J242" s="35"/>
      <c r="K242" s="4"/>
      <c r="L242" s="35"/>
      <c r="M242" s="4"/>
      <c r="N242" s="35"/>
      <c r="O242" s="4"/>
      <c r="P242" s="35"/>
      <c r="Q242" s="35"/>
      <c r="R242" s="35"/>
      <c r="S242" s="35"/>
      <c r="T242" s="35"/>
      <c r="U242" s="35"/>
      <c r="X242" s="18" t="s">
        <v>338</v>
      </c>
      <c r="Y242" s="18" t="s">
        <v>339</v>
      </c>
      <c r="Z242" s="18" t="s">
        <v>3758</v>
      </c>
      <c r="AA242" s="18" t="s">
        <v>39</v>
      </c>
      <c r="AB242" s="18"/>
      <c r="AC242" s="18"/>
      <c r="AD242" s="18"/>
    </row>
    <row r="243" spans="1:30" s="14" customFormat="1" x14ac:dyDescent="0.3">
      <c r="A243" s="11"/>
      <c r="B243" s="11" t="s">
        <v>4547</v>
      </c>
      <c r="C243" s="11" t="s">
        <v>4285</v>
      </c>
      <c r="D243" s="11" t="s">
        <v>556</v>
      </c>
      <c r="E243" s="3"/>
      <c r="F243" s="35"/>
      <c r="G243" s="35"/>
      <c r="H243" s="35"/>
      <c r="I243" s="4"/>
      <c r="J243" s="35"/>
      <c r="K243" s="4"/>
      <c r="L243" s="35"/>
      <c r="M243" s="4"/>
      <c r="N243" s="35"/>
      <c r="O243" s="4"/>
      <c r="P243" s="35"/>
      <c r="Q243" s="35"/>
      <c r="R243" s="35"/>
      <c r="S243" s="35"/>
      <c r="T243" s="35"/>
      <c r="U243" s="35"/>
      <c r="X243" s="18" t="s">
        <v>340</v>
      </c>
      <c r="Y243" s="18" t="s">
        <v>341</v>
      </c>
      <c r="Z243" s="18" t="s">
        <v>524</v>
      </c>
      <c r="AA243" s="18" t="s">
        <v>16</v>
      </c>
      <c r="AB243" s="18"/>
      <c r="AC243" s="18"/>
      <c r="AD243" s="18"/>
    </row>
    <row r="244" spans="1:30" s="14" customFormat="1" x14ac:dyDescent="0.3">
      <c r="A244" s="11"/>
      <c r="B244" s="11" t="s">
        <v>4583</v>
      </c>
      <c r="C244" s="11" t="s">
        <v>4291</v>
      </c>
      <c r="D244" s="11" t="s">
        <v>556</v>
      </c>
      <c r="E244" s="3"/>
      <c r="F244" s="35"/>
      <c r="G244" s="35"/>
      <c r="H244" s="35"/>
      <c r="I244" s="4"/>
      <c r="J244" s="35"/>
      <c r="K244" s="4"/>
      <c r="L244" s="35"/>
      <c r="M244" s="4"/>
      <c r="N244" s="35"/>
      <c r="O244" s="4"/>
      <c r="P244" s="35"/>
      <c r="Q244" s="35"/>
      <c r="R244" s="35"/>
      <c r="S244" s="35"/>
      <c r="T244" s="35"/>
      <c r="U244" s="35"/>
      <c r="X244" s="18" t="s">
        <v>342</v>
      </c>
      <c r="Y244" s="18" t="s">
        <v>343</v>
      </c>
      <c r="Z244" s="18" t="s">
        <v>524</v>
      </c>
      <c r="AA244" s="18" t="s">
        <v>26</v>
      </c>
      <c r="AB244" s="18"/>
      <c r="AC244" s="18"/>
      <c r="AD244" s="18"/>
    </row>
    <row r="245" spans="1:30" s="14" customFormat="1" x14ac:dyDescent="0.3">
      <c r="A245" s="11"/>
      <c r="B245" s="11" t="s">
        <v>4548</v>
      </c>
      <c r="C245" s="11" t="s">
        <v>4297</v>
      </c>
      <c r="D245" s="11" t="s">
        <v>556</v>
      </c>
      <c r="E245" s="3"/>
      <c r="F245" s="35"/>
      <c r="G245" s="35"/>
      <c r="H245" s="35"/>
      <c r="I245" s="4"/>
      <c r="J245" s="35"/>
      <c r="K245" s="4"/>
      <c r="L245" s="35"/>
      <c r="M245" s="4"/>
      <c r="N245" s="35"/>
      <c r="O245" s="4"/>
      <c r="P245" s="35"/>
      <c r="Q245" s="35"/>
      <c r="R245" s="35"/>
      <c r="S245" s="35"/>
      <c r="T245" s="35"/>
      <c r="U245" s="35"/>
      <c r="X245" s="18" t="s">
        <v>500</v>
      </c>
      <c r="Y245" s="18" t="s">
        <v>501</v>
      </c>
      <c r="Z245" s="18" t="s">
        <v>525</v>
      </c>
      <c r="AA245" s="18" t="s">
        <v>16</v>
      </c>
      <c r="AB245" s="18"/>
      <c r="AC245" s="18"/>
      <c r="AD245" s="18"/>
    </row>
    <row r="246" spans="1:30" s="14" customFormat="1" x14ac:dyDescent="0.3">
      <c r="A246" s="11"/>
      <c r="B246" s="11" t="s">
        <v>4549</v>
      </c>
      <c r="C246" s="11" t="s">
        <v>4315</v>
      </c>
      <c r="D246" s="11" t="s">
        <v>556</v>
      </c>
      <c r="E246" s="3"/>
      <c r="F246" s="35"/>
      <c r="G246" s="35"/>
      <c r="H246" s="35"/>
      <c r="I246" s="4"/>
      <c r="J246" s="35"/>
      <c r="K246" s="4"/>
      <c r="L246" s="35"/>
      <c r="M246" s="4"/>
      <c r="N246" s="35"/>
      <c r="O246" s="4"/>
      <c r="P246" s="35"/>
      <c r="Q246" s="35"/>
      <c r="R246" s="35"/>
      <c r="S246" s="35"/>
      <c r="T246" s="35"/>
      <c r="U246" s="35"/>
      <c r="X246" s="18" t="s">
        <v>344</v>
      </c>
      <c r="Y246" s="18" t="s">
        <v>345</v>
      </c>
      <c r="Z246" s="18" t="s">
        <v>525</v>
      </c>
      <c r="AA246" s="18" t="s">
        <v>89</v>
      </c>
      <c r="AB246" s="18"/>
      <c r="AC246" s="18"/>
      <c r="AD246" s="18"/>
    </row>
    <row r="247" spans="1:30" s="14" customFormat="1" x14ac:dyDescent="0.3">
      <c r="A247" s="11"/>
      <c r="B247" s="11" t="s">
        <v>4550</v>
      </c>
      <c r="C247" s="11" t="s">
        <v>4334</v>
      </c>
      <c r="D247" s="11" t="s">
        <v>556</v>
      </c>
      <c r="E247" s="3"/>
      <c r="F247" s="35"/>
      <c r="G247" s="35"/>
      <c r="H247" s="35"/>
      <c r="I247" s="4"/>
      <c r="J247" s="35"/>
      <c r="K247" s="4"/>
      <c r="L247" s="35"/>
      <c r="M247" s="4"/>
      <c r="N247" s="35"/>
      <c r="O247" s="4"/>
      <c r="P247" s="35"/>
      <c r="Q247" s="35"/>
      <c r="R247" s="35"/>
      <c r="S247" s="35"/>
      <c r="T247" s="35"/>
      <c r="U247" s="35"/>
      <c r="X247" s="18" t="s">
        <v>346</v>
      </c>
      <c r="Y247" s="18" t="s">
        <v>347</v>
      </c>
      <c r="Z247" s="18" t="s">
        <v>525</v>
      </c>
      <c r="AA247" s="18" t="s">
        <v>23</v>
      </c>
      <c r="AB247" s="18"/>
      <c r="AC247" s="18"/>
      <c r="AD247" s="18"/>
    </row>
    <row r="248" spans="1:30" s="14" customFormat="1" x14ac:dyDescent="0.3">
      <c r="A248" s="11"/>
      <c r="B248" s="11" t="s">
        <v>4551</v>
      </c>
      <c r="C248" s="11" t="s">
        <v>4342</v>
      </c>
      <c r="D248" s="11" t="s">
        <v>556</v>
      </c>
      <c r="E248" s="3"/>
      <c r="F248" s="35"/>
      <c r="G248" s="35"/>
      <c r="H248" s="35"/>
      <c r="I248" s="4"/>
      <c r="J248" s="35"/>
      <c r="K248" s="4"/>
      <c r="L248" s="35"/>
      <c r="M248" s="4"/>
      <c r="N248" s="35"/>
      <c r="O248" s="4"/>
      <c r="P248" s="35"/>
      <c r="Q248" s="35"/>
      <c r="R248" s="35"/>
      <c r="S248" s="35"/>
      <c r="T248" s="35"/>
      <c r="U248" s="35"/>
      <c r="X248" s="18" t="s">
        <v>348</v>
      </c>
      <c r="Y248" s="18" t="s">
        <v>349</v>
      </c>
      <c r="Z248" s="18" t="s">
        <v>524</v>
      </c>
      <c r="AA248" s="18" t="s">
        <v>16</v>
      </c>
      <c r="AB248" s="18"/>
      <c r="AC248" s="18"/>
      <c r="AD248" s="18"/>
    </row>
    <row r="249" spans="1:30" s="14" customFormat="1" x14ac:dyDescent="0.3">
      <c r="A249" s="11"/>
      <c r="B249" s="11" t="s">
        <v>4552</v>
      </c>
      <c r="C249" s="11" t="s">
        <v>4351</v>
      </c>
      <c r="D249" s="11" t="s">
        <v>556</v>
      </c>
      <c r="E249" s="3"/>
      <c r="F249" s="35"/>
      <c r="G249" s="35"/>
      <c r="H249" s="35"/>
      <c r="I249" s="4"/>
      <c r="J249" s="35"/>
      <c r="K249" s="4"/>
      <c r="L249" s="35"/>
      <c r="M249" s="4"/>
      <c r="N249" s="35"/>
      <c r="O249" s="4"/>
      <c r="P249" s="35"/>
      <c r="Q249" s="35"/>
      <c r="R249" s="35"/>
      <c r="S249" s="35"/>
      <c r="T249" s="35"/>
      <c r="U249" s="35"/>
      <c r="X249" s="18" t="s">
        <v>350</v>
      </c>
      <c r="Y249" s="18" t="s">
        <v>351</v>
      </c>
      <c r="Z249" s="18" t="s">
        <v>524</v>
      </c>
      <c r="AA249" s="18" t="s">
        <v>62</v>
      </c>
      <c r="AB249" s="18"/>
      <c r="AC249" s="18"/>
      <c r="AD249" s="18"/>
    </row>
    <row r="250" spans="1:30" s="14" customFormat="1" x14ac:dyDescent="0.3">
      <c r="A250" s="11"/>
      <c r="B250" s="11" t="s">
        <v>4553</v>
      </c>
      <c r="C250" s="11" t="s">
        <v>4382</v>
      </c>
      <c r="D250" s="11" t="s">
        <v>556</v>
      </c>
      <c r="E250" s="3"/>
      <c r="F250" s="35"/>
      <c r="G250" s="35"/>
      <c r="H250" s="35"/>
      <c r="I250" s="4"/>
      <c r="J250" s="35"/>
      <c r="K250" s="4"/>
      <c r="L250" s="35"/>
      <c r="M250" s="4"/>
      <c r="N250" s="35"/>
      <c r="O250" s="4"/>
      <c r="P250" s="35"/>
      <c r="Q250" s="35"/>
      <c r="R250" s="35"/>
      <c r="S250" s="35"/>
      <c r="T250" s="35"/>
      <c r="U250" s="35"/>
      <c r="X250" s="18" t="s">
        <v>352</v>
      </c>
      <c r="Y250" s="18" t="s">
        <v>353</v>
      </c>
      <c r="Z250" s="18" t="s">
        <v>524</v>
      </c>
      <c r="AA250" s="18" t="s">
        <v>6</v>
      </c>
      <c r="AB250" s="18"/>
      <c r="AC250" s="18"/>
      <c r="AD250" s="18"/>
    </row>
    <row r="251" spans="1:30" s="14" customFormat="1" x14ac:dyDescent="0.3">
      <c r="A251" s="11"/>
      <c r="B251" s="11" t="s">
        <v>4584</v>
      </c>
      <c r="C251" s="11" t="s">
        <v>4389</v>
      </c>
      <c r="D251" s="11" t="s">
        <v>556</v>
      </c>
      <c r="E251" s="3"/>
      <c r="F251" s="35"/>
      <c r="G251" s="35"/>
      <c r="H251" s="35"/>
      <c r="I251" s="4"/>
      <c r="J251" s="35"/>
      <c r="K251" s="4"/>
      <c r="L251" s="35"/>
      <c r="M251" s="4"/>
      <c r="N251" s="35"/>
      <c r="O251" s="4"/>
      <c r="P251" s="35"/>
      <c r="Q251" s="35"/>
      <c r="R251" s="35"/>
      <c r="S251" s="35"/>
      <c r="T251" s="35"/>
      <c r="U251" s="35"/>
      <c r="X251" s="18" t="s">
        <v>354</v>
      </c>
      <c r="Y251" s="18" t="s">
        <v>355</v>
      </c>
      <c r="Z251" s="18" t="s">
        <v>524</v>
      </c>
      <c r="AA251" s="18" t="s">
        <v>6</v>
      </c>
      <c r="AB251" s="18"/>
      <c r="AC251" s="18"/>
      <c r="AD251" s="18"/>
    </row>
    <row r="252" spans="1:30" s="14" customFormat="1" x14ac:dyDescent="0.3">
      <c r="A252" s="11"/>
      <c r="B252" s="11" t="s">
        <v>4998</v>
      </c>
      <c r="C252" s="11" t="s">
        <v>3040</v>
      </c>
      <c r="D252" s="11" t="s">
        <v>556</v>
      </c>
      <c r="E252" s="3"/>
      <c r="F252" s="35"/>
      <c r="G252" s="35"/>
      <c r="H252" s="35"/>
      <c r="I252" s="4"/>
      <c r="J252" s="35"/>
      <c r="K252" s="4"/>
      <c r="L252" s="35"/>
      <c r="M252" s="4"/>
      <c r="N252" s="35"/>
      <c r="O252" s="4"/>
      <c r="P252" s="35"/>
      <c r="Q252" s="35"/>
      <c r="R252" s="35"/>
      <c r="S252" s="35"/>
      <c r="T252" s="35"/>
      <c r="U252" s="35"/>
      <c r="X252" s="18" t="s">
        <v>356</v>
      </c>
      <c r="Y252" s="18" t="s">
        <v>357</v>
      </c>
      <c r="Z252" s="18" t="s">
        <v>3758</v>
      </c>
      <c r="AA252" s="18" t="s">
        <v>6</v>
      </c>
      <c r="AB252" s="18"/>
      <c r="AC252" s="18"/>
      <c r="AD252" s="18"/>
    </row>
    <row r="253" spans="1:30" s="14" customFormat="1" x14ac:dyDescent="0.3">
      <c r="A253" s="11"/>
      <c r="B253" s="11" t="s">
        <v>4999</v>
      </c>
      <c r="C253" s="11" t="s">
        <v>4975</v>
      </c>
      <c r="D253" s="11" t="s">
        <v>556</v>
      </c>
      <c r="E253" s="3"/>
      <c r="F253" s="35"/>
      <c r="G253" s="35"/>
      <c r="H253" s="35"/>
      <c r="I253" s="4"/>
      <c r="J253" s="35"/>
      <c r="K253" s="4"/>
      <c r="L253" s="35"/>
      <c r="M253" s="4"/>
      <c r="N253" s="35"/>
      <c r="O253" s="4"/>
      <c r="P253" s="35"/>
      <c r="Q253" s="35"/>
      <c r="R253" s="35"/>
      <c r="S253" s="35"/>
      <c r="T253" s="35"/>
      <c r="U253" s="35"/>
      <c r="X253" s="18" t="s">
        <v>358</v>
      </c>
      <c r="Y253" s="18" t="s">
        <v>359</v>
      </c>
      <c r="Z253" s="18" t="s">
        <v>3758</v>
      </c>
      <c r="AA253" s="18" t="s">
        <v>26</v>
      </c>
      <c r="AB253" s="18"/>
      <c r="AC253" s="18"/>
      <c r="AD253" s="18"/>
    </row>
    <row r="254" spans="1:30" s="14" customFormat="1" x14ac:dyDescent="0.3">
      <c r="A254" s="11"/>
      <c r="B254" s="11" t="s">
        <v>5000</v>
      </c>
      <c r="C254" s="11" t="s">
        <v>4984</v>
      </c>
      <c r="D254" s="11" t="s">
        <v>556</v>
      </c>
      <c r="E254" s="3"/>
      <c r="F254" s="35"/>
      <c r="G254" s="35"/>
      <c r="H254" s="35"/>
      <c r="I254" s="4"/>
      <c r="J254" s="35"/>
      <c r="K254" s="4"/>
      <c r="L254" s="35"/>
      <c r="M254" s="4"/>
      <c r="N254" s="35"/>
      <c r="O254" s="4"/>
      <c r="P254" s="35"/>
      <c r="Q254" s="35"/>
      <c r="R254" s="35"/>
      <c r="S254" s="35"/>
      <c r="T254" s="35"/>
      <c r="U254" s="35"/>
      <c r="X254" s="18" t="s">
        <v>502</v>
      </c>
      <c r="Y254" s="18" t="s">
        <v>503</v>
      </c>
      <c r="Z254" s="18" t="s">
        <v>3758</v>
      </c>
      <c r="AA254" s="18" t="s">
        <v>442</v>
      </c>
      <c r="AB254" s="18"/>
      <c r="AC254" s="18"/>
      <c r="AD254" s="18"/>
    </row>
    <row r="255" spans="1:30" s="14" customFormat="1" x14ac:dyDescent="0.3">
      <c r="A255" s="11"/>
      <c r="B255" s="11" t="s">
        <v>5001</v>
      </c>
      <c r="C255" s="11" t="s">
        <v>4991</v>
      </c>
      <c r="D255" s="11" t="s">
        <v>556</v>
      </c>
      <c r="E255" s="3"/>
      <c r="F255" s="35"/>
      <c r="G255" s="35"/>
      <c r="H255" s="35"/>
      <c r="I255" s="4"/>
      <c r="J255" s="35"/>
      <c r="K255" s="4"/>
      <c r="L255" s="35"/>
      <c r="M255" s="4"/>
      <c r="N255" s="35"/>
      <c r="O255" s="4"/>
      <c r="P255" s="35"/>
      <c r="Q255" s="35"/>
      <c r="R255" s="35"/>
      <c r="S255" s="35"/>
      <c r="T255" s="35"/>
      <c r="U255" s="35"/>
      <c r="X255" s="18" t="s">
        <v>360</v>
      </c>
      <c r="Y255" s="18" t="s">
        <v>361</v>
      </c>
      <c r="Z255" s="18" t="s">
        <v>524</v>
      </c>
      <c r="AA255" s="18" t="s">
        <v>16</v>
      </c>
      <c r="AB255" s="18"/>
      <c r="AC255" s="18"/>
      <c r="AD255" s="18"/>
    </row>
    <row r="256" spans="1:30" s="14" customFormat="1" ht="15.6" x14ac:dyDescent="0.3">
      <c r="A256" s="9"/>
      <c r="B256" s="9" t="s">
        <v>556</v>
      </c>
      <c r="C256" s="9" t="s">
        <v>4554</v>
      </c>
      <c r="D256" s="10" t="s">
        <v>556</v>
      </c>
      <c r="E256" s="10"/>
      <c r="F256" s="10"/>
      <c r="G256" s="10"/>
      <c r="H256" s="10"/>
      <c r="I256" s="10"/>
      <c r="J256" s="10"/>
      <c r="K256" s="10"/>
      <c r="L256" s="10"/>
      <c r="M256" s="10"/>
      <c r="N256" s="10"/>
      <c r="O256" s="10"/>
      <c r="P256" s="10"/>
      <c r="Q256" s="10"/>
      <c r="R256" s="10"/>
      <c r="S256" s="10"/>
      <c r="T256" s="10"/>
      <c r="U256" s="10"/>
      <c r="X256" s="18" t="s">
        <v>362</v>
      </c>
      <c r="Y256" s="18" t="s">
        <v>363</v>
      </c>
      <c r="Z256" s="18" t="s">
        <v>524</v>
      </c>
      <c r="AA256" s="18" t="s">
        <v>26</v>
      </c>
      <c r="AB256" s="18"/>
      <c r="AC256" s="18"/>
      <c r="AD256" s="18"/>
    </row>
    <row r="257" spans="1:30" s="14" customFormat="1" x14ac:dyDescent="0.3">
      <c r="A257" s="11"/>
      <c r="B257" s="11" t="s">
        <v>808</v>
      </c>
      <c r="C257" s="11" t="s">
        <v>809</v>
      </c>
      <c r="D257" s="11" t="s">
        <v>556</v>
      </c>
      <c r="E257" s="3"/>
      <c r="F257" s="35"/>
      <c r="G257" s="3"/>
      <c r="H257" s="35"/>
      <c r="I257" s="35" t="str">
        <f>IF(ISNUMBER(I258), I258, "")</f>
        <v/>
      </c>
      <c r="J257" s="35"/>
      <c r="K257" s="35" t="str">
        <f>IF(ISNUMBER(K258), K258, "")</f>
        <v/>
      </c>
      <c r="L257" s="35"/>
      <c r="M257" s="35" t="str">
        <f>IF(ISNUMBER(M258), M258, "")</f>
        <v/>
      </c>
      <c r="N257" s="3"/>
      <c r="O257" s="5" t="str">
        <f>IF(ISNUMBER(O258), O258, "")</f>
        <v/>
      </c>
      <c r="P257" s="12"/>
      <c r="Q257" s="12"/>
      <c r="R257" s="12"/>
      <c r="S257" s="12"/>
      <c r="T257" s="12"/>
      <c r="U257" s="12"/>
      <c r="X257" s="18" t="s">
        <v>364</v>
      </c>
      <c r="Y257" s="18" t="s">
        <v>365</v>
      </c>
      <c r="Z257" s="18" t="s">
        <v>524</v>
      </c>
      <c r="AA257" s="18" t="s">
        <v>26</v>
      </c>
      <c r="AB257" s="18"/>
      <c r="AC257" s="18"/>
      <c r="AD257" s="18"/>
    </row>
    <row r="258" spans="1:30" s="14" customFormat="1" x14ac:dyDescent="0.3">
      <c r="A258" s="13"/>
      <c r="B258" s="13" t="s">
        <v>817</v>
      </c>
      <c r="C258" s="13" t="s">
        <v>818</v>
      </c>
      <c r="D258" s="13" t="s">
        <v>556</v>
      </c>
      <c r="E258" s="35"/>
      <c r="F258" s="35"/>
      <c r="G258" s="35"/>
      <c r="H258" s="35"/>
      <c r="I258" s="35"/>
      <c r="J258" s="35"/>
      <c r="K258" s="35"/>
      <c r="L258" s="35"/>
      <c r="M258" s="35"/>
      <c r="N258" s="35"/>
      <c r="O258" s="4"/>
      <c r="P258" s="35"/>
      <c r="Q258" s="35"/>
      <c r="R258" s="35"/>
      <c r="S258" s="12"/>
      <c r="T258" s="12"/>
      <c r="U258" s="12"/>
      <c r="X258" s="18" t="s">
        <v>504</v>
      </c>
      <c r="Y258" s="18" t="s">
        <v>505</v>
      </c>
      <c r="Z258" s="18" t="s">
        <v>524</v>
      </c>
      <c r="AA258" s="18" t="s">
        <v>442</v>
      </c>
      <c r="AB258" s="18"/>
      <c r="AC258" s="18"/>
      <c r="AD258" s="18"/>
    </row>
    <row r="259" spans="1:30" s="14" customFormat="1" x14ac:dyDescent="0.3">
      <c r="A259" s="11"/>
      <c r="B259" s="11" t="s">
        <v>929</v>
      </c>
      <c r="C259" s="11" t="s">
        <v>930</v>
      </c>
      <c r="D259" s="11" t="s">
        <v>556</v>
      </c>
      <c r="E259" s="3"/>
      <c r="F259" s="35"/>
      <c r="G259" s="3"/>
      <c r="H259" s="35"/>
      <c r="I259" s="35" t="str">
        <f t="shared" ref="I259" si="34">IF(AND(ISNUMBER(I260),ISNUMBER(I261)), I260/I261, "")</f>
        <v/>
      </c>
      <c r="J259" s="35"/>
      <c r="K259" s="35" t="str">
        <f t="shared" ref="K259" si="35">IF(AND(ISNUMBER(K260),ISNUMBER(K261)), K260/K261, "")</f>
        <v/>
      </c>
      <c r="L259" s="35"/>
      <c r="M259" s="35" t="str">
        <f t="shared" ref="M259" si="36">IF(AND(ISNUMBER(M260),ISNUMBER(M261)), M260/M261, "")</f>
        <v/>
      </c>
      <c r="N259" s="3"/>
      <c r="O259" s="5" t="str">
        <f t="shared" ref="O259" si="37">IF(AND(ISNUMBER(O260),ISNUMBER(O261)), O260/O261, "")</f>
        <v/>
      </c>
      <c r="P259" s="12"/>
      <c r="Q259" s="12"/>
      <c r="R259" s="12"/>
      <c r="S259" s="12"/>
      <c r="T259" s="12"/>
      <c r="U259" s="12"/>
      <c r="X259" s="18" t="s">
        <v>366</v>
      </c>
      <c r="Y259" s="18" t="s">
        <v>367</v>
      </c>
      <c r="Z259" s="18" t="s">
        <v>524</v>
      </c>
      <c r="AA259" s="18" t="s">
        <v>23</v>
      </c>
      <c r="AB259" s="18"/>
      <c r="AC259" s="18"/>
      <c r="AD259" s="18"/>
    </row>
    <row r="260" spans="1:30" s="14" customFormat="1" x14ac:dyDescent="0.3">
      <c r="A260" s="13"/>
      <c r="B260" s="13" t="s">
        <v>935</v>
      </c>
      <c r="C260" s="13" t="s">
        <v>936</v>
      </c>
      <c r="D260" s="13" t="s">
        <v>556</v>
      </c>
      <c r="E260" s="35"/>
      <c r="F260" s="35"/>
      <c r="G260" s="35"/>
      <c r="H260" s="35"/>
      <c r="I260" s="35"/>
      <c r="J260" s="35"/>
      <c r="K260" s="35"/>
      <c r="L260" s="35"/>
      <c r="M260" s="35"/>
      <c r="N260" s="35"/>
      <c r="O260" s="4"/>
      <c r="P260" s="35"/>
      <c r="Q260" s="35"/>
      <c r="R260" s="35"/>
      <c r="S260" s="12"/>
      <c r="T260" s="12"/>
      <c r="U260" s="12"/>
      <c r="X260" s="18" t="s">
        <v>368</v>
      </c>
      <c r="Y260" s="18" t="s">
        <v>369</v>
      </c>
      <c r="Z260" s="18" t="s">
        <v>525</v>
      </c>
      <c r="AA260" s="18" t="s">
        <v>62</v>
      </c>
      <c r="AB260" s="18"/>
      <c r="AC260" s="18"/>
      <c r="AD260" s="18"/>
    </row>
    <row r="261" spans="1:30" s="14" customFormat="1" x14ac:dyDescent="0.3">
      <c r="A261" s="13"/>
      <c r="B261" s="13" t="s">
        <v>938</v>
      </c>
      <c r="C261" s="13" t="s">
        <v>939</v>
      </c>
      <c r="D261" s="13" t="s">
        <v>556</v>
      </c>
      <c r="E261" s="35"/>
      <c r="F261" s="35"/>
      <c r="G261" s="35"/>
      <c r="H261" s="35"/>
      <c r="I261" s="35"/>
      <c r="J261" s="35"/>
      <c r="K261" s="35"/>
      <c r="L261" s="35"/>
      <c r="M261" s="35"/>
      <c r="N261" s="35"/>
      <c r="O261" s="4"/>
      <c r="P261" s="35"/>
      <c r="Q261" s="35"/>
      <c r="R261" s="35"/>
      <c r="S261" s="12"/>
      <c r="T261" s="12"/>
      <c r="U261" s="12"/>
      <c r="X261" s="18" t="s">
        <v>370</v>
      </c>
      <c r="Y261" s="18" t="s">
        <v>371</v>
      </c>
      <c r="Z261" s="18" t="s">
        <v>524</v>
      </c>
      <c r="AA261" s="18" t="s">
        <v>26</v>
      </c>
      <c r="AB261" s="18"/>
      <c r="AC261" s="18"/>
      <c r="AD261" s="18"/>
    </row>
    <row r="262" spans="1:30" s="14" customFormat="1" x14ac:dyDescent="0.3">
      <c r="A262" s="11"/>
      <c r="B262" s="11" t="s">
        <v>1065</v>
      </c>
      <c r="C262" s="11" t="s">
        <v>1066</v>
      </c>
      <c r="D262" s="11" t="s">
        <v>556</v>
      </c>
      <c r="E262" s="3"/>
      <c r="F262" s="35"/>
      <c r="G262" s="3"/>
      <c r="H262" s="35"/>
      <c r="I262" s="35" t="str">
        <f t="shared" ref="I262" si="38">IF(AND(ISNUMBER(I263),ISNUMBER(I264)), I263/I264, "")</f>
        <v/>
      </c>
      <c r="J262" s="35"/>
      <c r="K262" s="35" t="str">
        <f t="shared" ref="K262" si="39">IF(AND(ISNUMBER(K263),ISNUMBER(K264)), K263/K264, "")</f>
        <v/>
      </c>
      <c r="L262" s="35"/>
      <c r="M262" s="35" t="str">
        <f t="shared" ref="M262" si="40">IF(AND(ISNUMBER(M263),ISNUMBER(M264)), M263/M264, "")</f>
        <v/>
      </c>
      <c r="N262" s="3"/>
      <c r="O262" s="5" t="str">
        <f t="shared" ref="O262" si="41">IF(AND(ISNUMBER(O263),ISNUMBER(O264)), O263/O264, "")</f>
        <v/>
      </c>
      <c r="P262" s="12"/>
      <c r="Q262" s="12"/>
      <c r="R262" s="12"/>
      <c r="S262" s="12"/>
      <c r="T262" s="12"/>
      <c r="U262" s="12"/>
      <c r="X262" s="18" t="s">
        <v>372</v>
      </c>
      <c r="Y262" s="18" t="s">
        <v>373</v>
      </c>
      <c r="Z262" s="18" t="s">
        <v>524</v>
      </c>
      <c r="AA262" s="18" t="s">
        <v>6</v>
      </c>
      <c r="AB262" s="18"/>
      <c r="AC262" s="18"/>
      <c r="AD262" s="18"/>
    </row>
    <row r="263" spans="1:30" s="14" customFormat="1" x14ac:dyDescent="0.3">
      <c r="A263" s="13"/>
      <c r="B263" s="13" t="s">
        <v>1074</v>
      </c>
      <c r="C263" s="13" t="s">
        <v>1075</v>
      </c>
      <c r="D263" s="13" t="s">
        <v>556</v>
      </c>
      <c r="E263" s="35"/>
      <c r="F263" s="35"/>
      <c r="G263" s="35"/>
      <c r="H263" s="35"/>
      <c r="I263" s="35"/>
      <c r="J263" s="35"/>
      <c r="K263" s="35"/>
      <c r="L263" s="35"/>
      <c r="M263" s="35"/>
      <c r="N263" s="35"/>
      <c r="O263" s="4"/>
      <c r="P263" s="35"/>
      <c r="Q263" s="35"/>
      <c r="R263" s="35"/>
      <c r="S263" s="12"/>
      <c r="T263" s="12"/>
      <c r="U263" s="12"/>
      <c r="X263" s="18" t="s">
        <v>506</v>
      </c>
      <c r="Y263" s="18" t="s">
        <v>507</v>
      </c>
      <c r="Z263" s="18" t="s">
        <v>524</v>
      </c>
      <c r="AA263" s="18" t="s">
        <v>442</v>
      </c>
      <c r="AB263" s="18"/>
      <c r="AC263" s="18"/>
      <c r="AD263" s="18"/>
    </row>
    <row r="264" spans="1:30" s="14" customFormat="1" x14ac:dyDescent="0.3">
      <c r="A264" s="13"/>
      <c r="B264" s="13" t="s">
        <v>1078</v>
      </c>
      <c r="C264" s="13" t="s">
        <v>1079</v>
      </c>
      <c r="D264" s="13" t="s">
        <v>556</v>
      </c>
      <c r="E264" s="35"/>
      <c r="F264" s="35"/>
      <c r="G264" s="35"/>
      <c r="H264" s="35"/>
      <c r="I264" s="35"/>
      <c r="J264" s="35"/>
      <c r="K264" s="35"/>
      <c r="L264" s="35"/>
      <c r="M264" s="35"/>
      <c r="N264" s="35"/>
      <c r="O264" s="4"/>
      <c r="P264" s="35"/>
      <c r="Q264" s="35"/>
      <c r="R264" s="35"/>
      <c r="S264" s="12"/>
      <c r="T264" s="12"/>
      <c r="U264" s="12"/>
      <c r="X264" s="18" t="s">
        <v>374</v>
      </c>
      <c r="Y264" s="18" t="s">
        <v>375</v>
      </c>
      <c r="Z264" s="18" t="s">
        <v>524</v>
      </c>
      <c r="AA264" s="18" t="s">
        <v>62</v>
      </c>
      <c r="AB264" s="18"/>
      <c r="AC264" s="18"/>
      <c r="AD264" s="18"/>
    </row>
    <row r="265" spans="1:30" s="14" customFormat="1" x14ac:dyDescent="0.3">
      <c r="A265" s="11"/>
      <c r="B265" s="11" t="s">
        <v>1103</v>
      </c>
      <c r="C265" s="11" t="s">
        <v>1104</v>
      </c>
      <c r="D265" s="11" t="s">
        <v>556</v>
      </c>
      <c r="E265" s="3"/>
      <c r="F265" s="35"/>
      <c r="G265" s="3"/>
      <c r="H265" s="35"/>
      <c r="I265" s="35" t="str">
        <f t="shared" ref="I265" si="42">IF(AND(ISNUMBER(I266),ISNUMBER(I267)), I266/I267, "")</f>
        <v/>
      </c>
      <c r="J265" s="35"/>
      <c r="K265" s="35" t="str">
        <f t="shared" ref="K265" si="43">IF(AND(ISNUMBER(K266),ISNUMBER(K267)), K266/K267, "")</f>
        <v/>
      </c>
      <c r="L265" s="35"/>
      <c r="M265" s="35" t="str">
        <f t="shared" ref="M265" si="44">IF(AND(ISNUMBER(M266),ISNUMBER(M267)), M266/M267, "")</f>
        <v/>
      </c>
      <c r="N265" s="3"/>
      <c r="O265" s="5" t="str">
        <f t="shared" ref="O265" si="45">IF(AND(ISNUMBER(O266),ISNUMBER(O267)), O266/O267, "")</f>
        <v/>
      </c>
      <c r="P265" s="12"/>
      <c r="Q265" s="12"/>
      <c r="R265" s="12"/>
      <c r="S265" s="12"/>
      <c r="T265" s="12"/>
      <c r="U265" s="12"/>
      <c r="X265" s="18" t="s">
        <v>376</v>
      </c>
      <c r="Y265" s="18" t="s">
        <v>377</v>
      </c>
      <c r="Z265" s="18" t="s">
        <v>524</v>
      </c>
      <c r="AA265" s="18" t="s">
        <v>6</v>
      </c>
      <c r="AB265" s="18"/>
      <c r="AC265" s="18"/>
      <c r="AD265" s="18"/>
    </row>
    <row r="266" spans="1:30" s="14" customFormat="1" x14ac:dyDescent="0.3">
      <c r="A266" s="13"/>
      <c r="B266" s="13" t="s">
        <v>1110</v>
      </c>
      <c r="C266" s="13" t="s">
        <v>1111</v>
      </c>
      <c r="D266" s="13" t="s">
        <v>556</v>
      </c>
      <c r="E266" s="35"/>
      <c r="F266" s="35"/>
      <c r="G266" s="35"/>
      <c r="H266" s="35"/>
      <c r="I266" s="35"/>
      <c r="J266" s="35"/>
      <c r="K266" s="35"/>
      <c r="L266" s="35"/>
      <c r="M266" s="35"/>
      <c r="N266" s="35"/>
      <c r="O266" s="4"/>
      <c r="P266" s="35"/>
      <c r="Q266" s="35"/>
      <c r="R266" s="35"/>
      <c r="S266" s="12"/>
      <c r="T266" s="12"/>
      <c r="U266" s="12"/>
      <c r="X266" s="18" t="s">
        <v>378</v>
      </c>
      <c r="Y266" s="18" t="s">
        <v>379</v>
      </c>
      <c r="Z266" s="18" t="s">
        <v>524</v>
      </c>
      <c r="AA266" s="18" t="s">
        <v>39</v>
      </c>
      <c r="AB266" s="18"/>
      <c r="AC266" s="18"/>
      <c r="AD266" s="18"/>
    </row>
    <row r="267" spans="1:30" s="14" customFormat="1" x14ac:dyDescent="0.3">
      <c r="A267" s="13"/>
      <c r="B267" s="13" t="s">
        <v>1115</v>
      </c>
      <c r="C267" s="13" t="s">
        <v>1116</v>
      </c>
      <c r="D267" s="13" t="s">
        <v>556</v>
      </c>
      <c r="E267" s="35"/>
      <c r="F267" s="35"/>
      <c r="G267" s="35"/>
      <c r="H267" s="35"/>
      <c r="I267" s="35"/>
      <c r="J267" s="35"/>
      <c r="K267" s="35"/>
      <c r="L267" s="35"/>
      <c r="M267" s="35"/>
      <c r="N267" s="35"/>
      <c r="O267" s="4"/>
      <c r="P267" s="35"/>
      <c r="Q267" s="35"/>
      <c r="R267" s="35"/>
      <c r="S267" s="12"/>
      <c r="T267" s="12"/>
      <c r="U267" s="12"/>
      <c r="X267" s="18" t="s">
        <v>380</v>
      </c>
      <c r="Y267" s="18" t="s">
        <v>381</v>
      </c>
      <c r="Z267" s="18" t="s">
        <v>524</v>
      </c>
      <c r="AA267" s="18" t="s">
        <v>62</v>
      </c>
      <c r="AB267" s="18"/>
      <c r="AC267" s="18"/>
      <c r="AD267" s="18"/>
    </row>
    <row r="268" spans="1:30" s="14" customFormat="1" x14ac:dyDescent="0.3">
      <c r="A268" s="13"/>
      <c r="B268" s="13" t="s">
        <v>1120</v>
      </c>
      <c r="C268" s="13" t="s">
        <v>1121</v>
      </c>
      <c r="D268" s="13" t="s">
        <v>556</v>
      </c>
      <c r="E268" s="35"/>
      <c r="F268" s="35"/>
      <c r="G268" s="35"/>
      <c r="H268" s="35"/>
      <c r="I268" s="35"/>
      <c r="J268" s="35"/>
      <c r="K268" s="35"/>
      <c r="L268" s="35"/>
      <c r="M268" s="35"/>
      <c r="N268" s="35"/>
      <c r="O268" s="4"/>
      <c r="P268" s="35"/>
      <c r="Q268" s="35"/>
      <c r="R268" s="35"/>
      <c r="S268" s="12"/>
      <c r="T268" s="12"/>
      <c r="U268" s="12"/>
      <c r="X268" s="18" t="s">
        <v>508</v>
      </c>
      <c r="Y268" s="18" t="s">
        <v>509</v>
      </c>
      <c r="Z268" s="18" t="s">
        <v>3758</v>
      </c>
      <c r="AA268" s="18" t="s">
        <v>23</v>
      </c>
      <c r="AB268" s="18"/>
      <c r="AC268" s="18"/>
      <c r="AD268" s="18"/>
    </row>
    <row r="269" spans="1:30" s="14" customFormat="1" x14ac:dyDescent="0.3">
      <c r="A269" s="11"/>
      <c r="B269" s="11" t="s">
        <v>1281</v>
      </c>
      <c r="C269" s="11" t="s">
        <v>1282</v>
      </c>
      <c r="D269" s="11" t="s">
        <v>556</v>
      </c>
      <c r="E269" s="3"/>
      <c r="F269" s="35"/>
      <c r="G269" s="3"/>
      <c r="H269" s="35"/>
      <c r="I269" s="35" t="str">
        <f t="shared" ref="I269" si="46">IF(ISNUMBER(I270), I270, "")</f>
        <v/>
      </c>
      <c r="J269" s="35"/>
      <c r="K269" s="35" t="str">
        <f t="shared" ref="K269" si="47">IF(ISNUMBER(K270), K270, "")</f>
        <v/>
      </c>
      <c r="L269" s="35"/>
      <c r="M269" s="35" t="str">
        <f t="shared" ref="M269" si="48">IF(ISNUMBER(M270), M270, "")</f>
        <v/>
      </c>
      <c r="N269" s="3"/>
      <c r="O269" s="5" t="str">
        <f t="shared" ref="O269" si="49">IF(ISNUMBER(O270), O270, "")</f>
        <v/>
      </c>
      <c r="P269" s="12"/>
      <c r="Q269" s="12"/>
      <c r="R269" s="12"/>
      <c r="S269" s="12"/>
      <c r="T269" s="12"/>
      <c r="U269" s="12"/>
      <c r="X269" s="18" t="s">
        <v>382</v>
      </c>
      <c r="Y269" s="18" t="s">
        <v>383</v>
      </c>
      <c r="Z269" s="18" t="s">
        <v>524</v>
      </c>
      <c r="AA269" s="18" t="s">
        <v>11</v>
      </c>
      <c r="AB269" s="18"/>
      <c r="AC269" s="18"/>
      <c r="AD269" s="18"/>
    </row>
    <row r="270" spans="1:30" s="14" customFormat="1" x14ac:dyDescent="0.3">
      <c r="A270" s="13"/>
      <c r="B270" s="13" t="s">
        <v>1284</v>
      </c>
      <c r="C270" s="13" t="s">
        <v>4709</v>
      </c>
      <c r="D270" s="13" t="s">
        <v>556</v>
      </c>
      <c r="E270" s="35"/>
      <c r="F270" s="35"/>
      <c r="G270" s="35"/>
      <c r="H270" s="35"/>
      <c r="I270" s="35"/>
      <c r="J270" s="35"/>
      <c r="K270" s="35"/>
      <c r="L270" s="35"/>
      <c r="M270" s="35"/>
      <c r="N270" s="35"/>
      <c r="O270" s="4"/>
      <c r="P270" s="35"/>
      <c r="Q270" s="35"/>
      <c r="R270" s="35"/>
      <c r="S270" s="12"/>
      <c r="T270" s="12"/>
      <c r="U270" s="12"/>
      <c r="X270" s="18" t="s">
        <v>384</v>
      </c>
      <c r="Y270" s="18" t="s">
        <v>385</v>
      </c>
      <c r="Z270" s="18" t="s">
        <v>524</v>
      </c>
      <c r="AA270" s="18" t="s">
        <v>6</v>
      </c>
      <c r="AB270" s="18"/>
      <c r="AC270" s="18"/>
      <c r="AD270" s="18"/>
    </row>
    <row r="271" spans="1:30" s="14" customFormat="1" x14ac:dyDescent="0.3">
      <c r="A271" s="11"/>
      <c r="B271" s="11" t="s">
        <v>1372</v>
      </c>
      <c r="C271" s="11" t="s">
        <v>1373</v>
      </c>
      <c r="D271" s="11" t="s">
        <v>556</v>
      </c>
      <c r="E271" s="3"/>
      <c r="F271" s="35"/>
      <c r="G271" s="3"/>
      <c r="H271" s="35"/>
      <c r="I271" s="35" t="str">
        <f t="shared" ref="I271" si="50">IF(ISNUMBER(I272), I272, "")</f>
        <v/>
      </c>
      <c r="J271" s="35"/>
      <c r="K271" s="35" t="str">
        <f t="shared" ref="K271" si="51">IF(ISNUMBER(K272), K272, "")</f>
        <v/>
      </c>
      <c r="L271" s="35"/>
      <c r="M271" s="35" t="str">
        <f t="shared" ref="M271" si="52">IF(ISNUMBER(M272), M272, "")</f>
        <v/>
      </c>
      <c r="N271" s="3"/>
      <c r="O271" s="5" t="str">
        <f t="shared" ref="O271" si="53">IF(ISNUMBER(O272), O272, "")</f>
        <v/>
      </c>
      <c r="P271" s="12"/>
      <c r="Q271" s="12"/>
      <c r="R271" s="12"/>
      <c r="S271" s="12"/>
      <c r="T271" s="12"/>
      <c r="U271" s="12"/>
      <c r="X271" s="18" t="s">
        <v>510</v>
      </c>
      <c r="Y271" s="18" t="s">
        <v>511</v>
      </c>
      <c r="Z271" s="18" t="s">
        <v>525</v>
      </c>
      <c r="AA271" s="18" t="s">
        <v>11</v>
      </c>
      <c r="AB271" s="18"/>
      <c r="AC271" s="18"/>
      <c r="AD271" s="18"/>
    </row>
    <row r="272" spans="1:30" s="14" customFormat="1" ht="28.8" x14ac:dyDescent="0.3">
      <c r="A272" s="13"/>
      <c r="B272" s="13" t="s">
        <v>1380</v>
      </c>
      <c r="C272" s="13" t="s">
        <v>1381</v>
      </c>
      <c r="D272" s="13" t="s">
        <v>556</v>
      </c>
      <c r="E272" s="35"/>
      <c r="F272" s="35"/>
      <c r="G272" s="35"/>
      <c r="H272" s="35"/>
      <c r="I272" s="35"/>
      <c r="J272" s="35"/>
      <c r="K272" s="35"/>
      <c r="L272" s="35"/>
      <c r="M272" s="35"/>
      <c r="N272" s="35"/>
      <c r="O272" s="4"/>
      <c r="P272" s="35"/>
      <c r="Q272" s="35"/>
      <c r="R272" s="35"/>
      <c r="S272" s="12"/>
      <c r="T272" s="12"/>
      <c r="U272" s="12"/>
      <c r="X272" s="18" t="s">
        <v>386</v>
      </c>
      <c r="Y272" s="18" t="s">
        <v>387</v>
      </c>
      <c r="Z272" s="18" t="s">
        <v>524</v>
      </c>
      <c r="AA272" s="18" t="s">
        <v>11</v>
      </c>
      <c r="AB272" s="18"/>
      <c r="AC272" s="18"/>
      <c r="AD272" s="18"/>
    </row>
    <row r="273" spans="1:30" s="14" customFormat="1" ht="28.8" x14ac:dyDescent="0.3">
      <c r="A273" s="11"/>
      <c r="B273" s="11" t="s">
        <v>1447</v>
      </c>
      <c r="C273" s="11" t="s">
        <v>1448</v>
      </c>
      <c r="D273" s="11" t="s">
        <v>556</v>
      </c>
      <c r="E273" s="3"/>
      <c r="F273" s="35"/>
      <c r="G273" s="3"/>
      <c r="H273" s="35"/>
      <c r="I273" s="35" t="str">
        <f t="shared" ref="I273" si="54">IF(ISNUMBER(I274), I274, "")</f>
        <v/>
      </c>
      <c r="J273" s="35"/>
      <c r="K273" s="35" t="str">
        <f t="shared" ref="K273" si="55">IF(ISNUMBER(K274), K274, "")</f>
        <v/>
      </c>
      <c r="L273" s="35"/>
      <c r="M273" s="35" t="str">
        <f t="shared" ref="M273" si="56">IF(ISNUMBER(M274), M274, "")</f>
        <v/>
      </c>
      <c r="N273" s="3"/>
      <c r="O273" s="5" t="str">
        <f t="shared" ref="O273" si="57">IF(ISNUMBER(O274), O274, "")</f>
        <v/>
      </c>
      <c r="P273" s="12"/>
      <c r="Q273" s="12"/>
      <c r="R273" s="12"/>
      <c r="S273" s="12"/>
      <c r="T273" s="12"/>
      <c r="U273" s="12"/>
      <c r="X273" s="18" t="s">
        <v>512</v>
      </c>
      <c r="Y273" s="18" t="s">
        <v>513</v>
      </c>
      <c r="Z273" s="18" t="s">
        <v>524</v>
      </c>
      <c r="AA273" s="18" t="s">
        <v>11</v>
      </c>
      <c r="AB273" s="18"/>
      <c r="AC273" s="18"/>
      <c r="AD273" s="18"/>
    </row>
    <row r="274" spans="1:30" s="14" customFormat="1" ht="28.8" x14ac:dyDescent="0.3">
      <c r="A274" s="13"/>
      <c r="B274" s="13" t="s">
        <v>1455</v>
      </c>
      <c r="C274" s="13" t="s">
        <v>1456</v>
      </c>
      <c r="D274" s="13" t="s">
        <v>556</v>
      </c>
      <c r="E274" s="35"/>
      <c r="F274" s="35"/>
      <c r="G274" s="35"/>
      <c r="H274" s="35"/>
      <c r="I274" s="35"/>
      <c r="J274" s="35"/>
      <c r="K274" s="35"/>
      <c r="L274" s="35"/>
      <c r="M274" s="35"/>
      <c r="N274" s="35"/>
      <c r="O274" s="4"/>
      <c r="P274" s="35"/>
      <c r="Q274" s="35"/>
      <c r="R274" s="35"/>
      <c r="S274" s="12"/>
      <c r="T274" s="12"/>
      <c r="U274" s="12"/>
      <c r="X274" s="18" t="s">
        <v>388</v>
      </c>
      <c r="Y274" s="18" t="s">
        <v>389</v>
      </c>
      <c r="Z274" s="18" t="s">
        <v>524</v>
      </c>
      <c r="AA274" s="18" t="s">
        <v>11</v>
      </c>
      <c r="AB274" s="18"/>
      <c r="AC274" s="18"/>
      <c r="AD274" s="18"/>
    </row>
    <row r="275" spans="1:30" s="14" customFormat="1" x14ac:dyDescent="0.3">
      <c r="A275" s="11"/>
      <c r="B275" s="11" t="s">
        <v>1696</v>
      </c>
      <c r="C275" s="11" t="s">
        <v>1697</v>
      </c>
      <c r="D275" s="11" t="s">
        <v>556</v>
      </c>
      <c r="E275" s="3"/>
      <c r="F275" s="35"/>
      <c r="G275" s="3"/>
      <c r="H275" s="35"/>
      <c r="I275" s="35" t="str">
        <f t="shared" ref="I275" si="58">IF(ISNUMBER(I276), I276, "")</f>
        <v/>
      </c>
      <c r="J275" s="35"/>
      <c r="K275" s="35" t="str">
        <f t="shared" ref="K275" si="59">IF(ISNUMBER(K276), K276, "")</f>
        <v/>
      </c>
      <c r="L275" s="35"/>
      <c r="M275" s="35" t="str">
        <f t="shared" ref="M275" si="60">IF(ISNUMBER(M276), M276, "")</f>
        <v/>
      </c>
      <c r="N275" s="3"/>
      <c r="O275" s="5" t="str">
        <f t="shared" ref="O275" si="61">IF(ISNUMBER(O276), O276, "")</f>
        <v/>
      </c>
      <c r="P275" s="12"/>
      <c r="Q275" s="12"/>
      <c r="R275" s="12"/>
      <c r="S275" s="12"/>
      <c r="T275" s="12"/>
      <c r="U275" s="12"/>
      <c r="X275" s="18" t="s">
        <v>390</v>
      </c>
      <c r="Y275" s="18" t="s">
        <v>391</v>
      </c>
      <c r="Z275" s="18" t="s">
        <v>525</v>
      </c>
      <c r="AA275" s="18" t="s">
        <v>11</v>
      </c>
      <c r="AB275" s="18"/>
      <c r="AC275" s="18"/>
      <c r="AD275" s="18"/>
    </row>
    <row r="276" spans="1:30" s="14" customFormat="1" x14ac:dyDescent="0.3">
      <c r="A276" s="13"/>
      <c r="B276" s="13" t="s">
        <v>1705</v>
      </c>
      <c r="C276" s="13" t="s">
        <v>1706</v>
      </c>
      <c r="D276" s="13" t="s">
        <v>556</v>
      </c>
      <c r="E276" s="35"/>
      <c r="F276" s="35"/>
      <c r="G276" s="35"/>
      <c r="H276" s="35"/>
      <c r="I276" s="35"/>
      <c r="J276" s="35"/>
      <c r="K276" s="35"/>
      <c r="L276" s="35"/>
      <c r="M276" s="35"/>
      <c r="N276" s="35"/>
      <c r="O276" s="4"/>
      <c r="P276" s="35"/>
      <c r="Q276" s="35"/>
      <c r="R276" s="35"/>
      <c r="S276" s="12"/>
      <c r="T276" s="12"/>
      <c r="U276" s="12"/>
      <c r="X276" s="18" t="s">
        <v>392</v>
      </c>
      <c r="Y276" s="18" t="s">
        <v>393</v>
      </c>
      <c r="Z276" s="18" t="s">
        <v>524</v>
      </c>
      <c r="AA276" s="18" t="s">
        <v>11</v>
      </c>
      <c r="AB276" s="18"/>
      <c r="AC276" s="18"/>
      <c r="AD276" s="18"/>
    </row>
    <row r="277" spans="1:30" s="14" customFormat="1" x14ac:dyDescent="0.3">
      <c r="A277" s="11"/>
      <c r="B277" s="11" t="s">
        <v>1806</v>
      </c>
      <c r="C277" s="11" t="s">
        <v>1807</v>
      </c>
      <c r="D277" s="11" t="s">
        <v>556</v>
      </c>
      <c r="E277" s="3"/>
      <c r="F277" s="35"/>
      <c r="G277" s="3"/>
      <c r="H277" s="35"/>
      <c r="I277" s="35" t="str">
        <f>IF(AND(ISNUMBER(I278),ISNUMBER(I279)), I278/I279, "")</f>
        <v/>
      </c>
      <c r="J277" s="35"/>
      <c r="K277" s="35" t="str">
        <f>IF(AND(ISNUMBER(K278),ISNUMBER(K279)), K278/K279, "")</f>
        <v/>
      </c>
      <c r="L277" s="35"/>
      <c r="M277" s="35" t="str">
        <f>IF(AND(ISNUMBER(M278),ISNUMBER(M279)), M278/M279, "")</f>
        <v/>
      </c>
      <c r="N277" s="3"/>
      <c r="O277" s="5" t="str">
        <f>IF(AND(ISNUMBER(O278),ISNUMBER(O279)), O278/O279, "")</f>
        <v/>
      </c>
      <c r="P277" s="12"/>
      <c r="Q277" s="12"/>
      <c r="R277" s="12"/>
      <c r="S277" s="12"/>
      <c r="T277" s="12"/>
      <c r="U277" s="12"/>
      <c r="X277" s="18" t="s">
        <v>394</v>
      </c>
      <c r="Y277" s="18" t="s">
        <v>395</v>
      </c>
      <c r="Z277" s="18" t="s">
        <v>3758</v>
      </c>
      <c r="AA277" s="18" t="s">
        <v>11</v>
      </c>
      <c r="AB277" s="18"/>
      <c r="AC277" s="18"/>
      <c r="AD277" s="18"/>
    </row>
    <row r="278" spans="1:30" s="14" customFormat="1" x14ac:dyDescent="0.3">
      <c r="A278" s="13"/>
      <c r="B278" s="13" t="s">
        <v>1814</v>
      </c>
      <c r="C278" s="13" t="s">
        <v>1815</v>
      </c>
      <c r="D278" s="13" t="s">
        <v>556</v>
      </c>
      <c r="E278" s="35"/>
      <c r="F278" s="35"/>
      <c r="G278" s="35"/>
      <c r="H278" s="35"/>
      <c r="I278" s="35"/>
      <c r="J278" s="35"/>
      <c r="K278" s="35"/>
      <c r="L278" s="35"/>
      <c r="M278" s="35"/>
      <c r="N278" s="35"/>
      <c r="O278" s="4"/>
      <c r="P278" s="35"/>
      <c r="Q278" s="35"/>
      <c r="R278" s="35"/>
      <c r="S278" s="12"/>
      <c r="T278" s="12"/>
      <c r="U278" s="12"/>
      <c r="X278" s="18" t="s">
        <v>396</v>
      </c>
      <c r="Y278" s="18" t="s">
        <v>397</v>
      </c>
      <c r="Z278" s="18" t="s">
        <v>525</v>
      </c>
      <c r="AA278" s="18" t="s">
        <v>11</v>
      </c>
      <c r="AB278" s="18"/>
      <c r="AC278" s="18"/>
      <c r="AD278" s="18"/>
    </row>
    <row r="279" spans="1:30" s="14" customFormat="1" x14ac:dyDescent="0.3">
      <c r="A279" s="13"/>
      <c r="B279" s="13" t="s">
        <v>1819</v>
      </c>
      <c r="C279" s="13" t="s">
        <v>1820</v>
      </c>
      <c r="D279" s="13" t="s">
        <v>556</v>
      </c>
      <c r="E279" s="35"/>
      <c r="F279" s="35"/>
      <c r="G279" s="35"/>
      <c r="H279" s="35"/>
      <c r="I279" s="35"/>
      <c r="J279" s="35"/>
      <c r="K279" s="35"/>
      <c r="L279" s="35"/>
      <c r="M279" s="35"/>
      <c r="N279" s="35"/>
      <c r="O279" s="4"/>
      <c r="P279" s="35"/>
      <c r="Q279" s="35"/>
      <c r="R279" s="35"/>
      <c r="S279" s="12"/>
      <c r="T279" s="12"/>
      <c r="U279" s="12"/>
      <c r="X279" s="18" t="s">
        <v>398</v>
      </c>
      <c r="Y279" s="18" t="s">
        <v>399</v>
      </c>
      <c r="Z279" s="18" t="s">
        <v>524</v>
      </c>
      <c r="AA279" s="18" t="s">
        <v>11</v>
      </c>
      <c r="AB279" s="18"/>
      <c r="AC279" s="18"/>
      <c r="AD279" s="18"/>
    </row>
    <row r="280" spans="1:30" s="14" customFormat="1" x14ac:dyDescent="0.3">
      <c r="A280" s="11"/>
      <c r="B280" s="11" t="s">
        <v>2301</v>
      </c>
      <c r="C280" s="11" t="s">
        <v>2302</v>
      </c>
      <c r="D280" s="11" t="s">
        <v>556</v>
      </c>
      <c r="E280" s="3"/>
      <c r="F280" s="35"/>
      <c r="G280" s="3"/>
      <c r="H280" s="35"/>
      <c r="I280" s="35" t="str">
        <f>IF(AND(ISNUMBER(I281),ISNUMBER(I282)), I281/(I281+I282), "")</f>
        <v/>
      </c>
      <c r="J280" s="35"/>
      <c r="K280" s="35" t="str">
        <f>IF(AND(ISNUMBER(K281),ISNUMBER(K282)), K281/(K281+K282), "")</f>
        <v/>
      </c>
      <c r="L280" s="35"/>
      <c r="M280" s="35" t="str">
        <f>IF(AND(ISNUMBER(M281),ISNUMBER(M282)), M281/(M281+M282), "")</f>
        <v/>
      </c>
      <c r="N280" s="3"/>
      <c r="O280" s="5" t="str">
        <f>IF(AND(ISNUMBER(O281),ISNUMBER(O282)), O281/(O281+O282), "")</f>
        <v/>
      </c>
      <c r="P280" s="12"/>
      <c r="Q280" s="12"/>
      <c r="R280" s="12"/>
      <c r="S280" s="12"/>
      <c r="T280" s="12"/>
      <c r="U280" s="12"/>
      <c r="X280" s="18" t="s">
        <v>400</v>
      </c>
      <c r="Y280" s="18" t="s">
        <v>401</v>
      </c>
      <c r="Z280" s="18" t="s">
        <v>524</v>
      </c>
      <c r="AA280" s="18" t="s">
        <v>11</v>
      </c>
      <c r="AB280" s="18"/>
      <c r="AC280" s="18"/>
      <c r="AD280" s="18"/>
    </row>
    <row r="281" spans="1:30" s="14" customFormat="1" x14ac:dyDescent="0.3">
      <c r="A281" s="13"/>
      <c r="B281" s="13" t="s">
        <v>2308</v>
      </c>
      <c r="C281" s="13" t="s">
        <v>2309</v>
      </c>
      <c r="D281" s="13" t="s">
        <v>556</v>
      </c>
      <c r="E281" s="35"/>
      <c r="F281" s="35"/>
      <c r="G281" s="35"/>
      <c r="H281" s="35"/>
      <c r="I281" s="35"/>
      <c r="J281" s="35"/>
      <c r="K281" s="35"/>
      <c r="L281" s="35"/>
      <c r="M281" s="35"/>
      <c r="N281" s="35"/>
      <c r="O281" s="4"/>
      <c r="P281" s="35"/>
      <c r="Q281" s="35"/>
      <c r="R281" s="35"/>
      <c r="S281" s="12"/>
      <c r="T281" s="12"/>
      <c r="U281" s="12"/>
      <c r="X281" s="18" t="s">
        <v>402</v>
      </c>
      <c r="Y281" s="18" t="s">
        <v>403</v>
      </c>
      <c r="Z281" s="18" t="s">
        <v>524</v>
      </c>
      <c r="AA281" s="18" t="s">
        <v>11</v>
      </c>
      <c r="AB281" s="18"/>
      <c r="AC281" s="18"/>
      <c r="AD281" s="18"/>
    </row>
    <row r="282" spans="1:30" s="14" customFormat="1" x14ac:dyDescent="0.3">
      <c r="A282" s="13"/>
      <c r="B282" s="13" t="s">
        <v>2313</v>
      </c>
      <c r="C282" s="13" t="s">
        <v>2314</v>
      </c>
      <c r="D282" s="13" t="s">
        <v>556</v>
      </c>
      <c r="E282" s="35"/>
      <c r="F282" s="35"/>
      <c r="G282" s="35"/>
      <c r="H282" s="35"/>
      <c r="I282" s="35"/>
      <c r="J282" s="35"/>
      <c r="K282" s="35"/>
      <c r="L282" s="35"/>
      <c r="M282" s="35"/>
      <c r="N282" s="35"/>
      <c r="O282" s="4"/>
      <c r="P282" s="35"/>
      <c r="Q282" s="35"/>
      <c r="R282" s="35"/>
      <c r="S282" s="12"/>
      <c r="T282" s="12"/>
      <c r="U282" s="12"/>
      <c r="X282" s="18" t="s">
        <v>404</v>
      </c>
      <c r="Y282" s="18" t="s">
        <v>405</v>
      </c>
      <c r="Z282" s="18" t="s">
        <v>524</v>
      </c>
      <c r="AA282" s="18" t="s">
        <v>11</v>
      </c>
      <c r="AB282" s="18"/>
      <c r="AC282" s="18"/>
      <c r="AD282" s="18"/>
    </row>
    <row r="283" spans="1:30" s="14" customFormat="1" x14ac:dyDescent="0.3">
      <c r="A283" s="11"/>
      <c r="B283" s="11" t="s">
        <v>2936</v>
      </c>
      <c r="C283" s="11" t="s">
        <v>2937</v>
      </c>
      <c r="D283" s="11" t="s">
        <v>556</v>
      </c>
      <c r="E283" s="3"/>
      <c r="F283" s="35"/>
      <c r="G283" s="3"/>
      <c r="H283" s="35"/>
      <c r="I283" s="35" t="str">
        <f>IF(AND(ISNUMBER(I284),ISNUMBER(I285)), I284/I285, "")</f>
        <v/>
      </c>
      <c r="J283" s="35"/>
      <c r="K283" s="35" t="str">
        <f>IF(AND(ISNUMBER(K284),ISNUMBER(K285)), K284/K285, "")</f>
        <v/>
      </c>
      <c r="L283" s="35"/>
      <c r="M283" s="35" t="str">
        <f>IF(AND(ISNUMBER(M284),ISNUMBER(M285)), M284/M285, "")</f>
        <v/>
      </c>
      <c r="N283" s="3"/>
      <c r="O283" s="5" t="str">
        <f>IF(AND(ISNUMBER(O284),ISNUMBER(O285)), O284/O285, "")</f>
        <v/>
      </c>
      <c r="P283" s="12"/>
      <c r="Q283" s="12"/>
      <c r="R283" s="12"/>
      <c r="S283" s="12"/>
      <c r="T283" s="12"/>
      <c r="U283" s="12"/>
      <c r="X283" s="18" t="s">
        <v>406</v>
      </c>
      <c r="Y283" s="18" t="s">
        <v>407</v>
      </c>
      <c r="Z283" s="18" t="s">
        <v>524</v>
      </c>
      <c r="AA283" s="18" t="s">
        <v>6</v>
      </c>
      <c r="AB283" s="18"/>
      <c r="AC283" s="18"/>
      <c r="AD283" s="18"/>
    </row>
    <row r="284" spans="1:30" s="14" customFormat="1" x14ac:dyDescent="0.3">
      <c r="A284" s="13"/>
      <c r="B284" s="13" t="s">
        <v>2943</v>
      </c>
      <c r="C284" s="13" t="s">
        <v>2944</v>
      </c>
      <c r="D284" s="13" t="s">
        <v>556</v>
      </c>
      <c r="E284" s="35"/>
      <c r="F284" s="35"/>
      <c r="G284" s="35"/>
      <c r="H284" s="35"/>
      <c r="I284" s="35"/>
      <c r="J284" s="35"/>
      <c r="K284" s="35"/>
      <c r="L284" s="35"/>
      <c r="M284" s="35"/>
      <c r="N284" s="35"/>
      <c r="O284" s="4"/>
      <c r="P284" s="35"/>
      <c r="Q284" s="35"/>
      <c r="R284" s="35"/>
      <c r="S284" s="12"/>
      <c r="T284" s="12"/>
      <c r="U284" s="12"/>
      <c r="X284" s="18" t="s">
        <v>514</v>
      </c>
      <c r="Y284" s="18" t="s">
        <v>515</v>
      </c>
      <c r="Z284" s="18" t="s">
        <v>524</v>
      </c>
      <c r="AA284" s="18" t="s">
        <v>11</v>
      </c>
      <c r="AB284" s="18"/>
      <c r="AC284" s="18"/>
      <c r="AD284" s="18"/>
    </row>
    <row r="285" spans="1:30" s="14" customFormat="1" x14ac:dyDescent="0.3">
      <c r="A285" s="13"/>
      <c r="B285" s="13" t="s">
        <v>2948</v>
      </c>
      <c r="C285" s="13" t="s">
        <v>2949</v>
      </c>
      <c r="D285" s="13" t="s">
        <v>556</v>
      </c>
      <c r="E285" s="35"/>
      <c r="F285" s="35"/>
      <c r="G285" s="35"/>
      <c r="H285" s="35"/>
      <c r="I285" s="35"/>
      <c r="J285" s="35"/>
      <c r="K285" s="35"/>
      <c r="L285" s="35"/>
      <c r="M285" s="35"/>
      <c r="N285" s="35"/>
      <c r="O285" s="4"/>
      <c r="P285" s="35"/>
      <c r="Q285" s="35"/>
      <c r="R285" s="35"/>
      <c r="S285" s="12"/>
      <c r="T285" s="12"/>
      <c r="U285" s="12"/>
      <c r="X285" s="18" t="s">
        <v>408</v>
      </c>
      <c r="Y285" s="18" t="s">
        <v>409</v>
      </c>
      <c r="Z285" s="18" t="s">
        <v>524</v>
      </c>
      <c r="AA285" s="18" t="s">
        <v>11</v>
      </c>
      <c r="AB285" s="18"/>
      <c r="AC285" s="18"/>
      <c r="AD285" s="18"/>
    </row>
    <row r="286" spans="1:30" s="14" customFormat="1" x14ac:dyDescent="0.3">
      <c r="A286" s="11"/>
      <c r="B286" s="11" t="s">
        <v>3196</v>
      </c>
      <c r="C286" s="11" t="s">
        <v>3197</v>
      </c>
      <c r="D286" s="11" t="s">
        <v>556</v>
      </c>
      <c r="E286" s="3"/>
      <c r="F286" s="35"/>
      <c r="G286" s="3"/>
      <c r="H286" s="35"/>
      <c r="I286" s="35" t="str">
        <f>IF(AND(ISNUMBER(I287),ISNUMBER(I288),ISNUMBER(I289),ISNUMBER(I290),ISNUMBER(I291),ISNUMBER(I292),ISNUMBER(I293),ISNUMBER(I294)), I287+I288-I289-I290-I291-I292-I293-I294, "")</f>
        <v/>
      </c>
      <c r="J286" s="35"/>
      <c r="K286" s="35" t="str">
        <f>IF(AND(ISNUMBER(K287),ISNUMBER(K288),ISNUMBER(K289),ISNUMBER(K290),ISNUMBER(K291),ISNUMBER(K292),ISNUMBER(K293),ISNUMBER(K294)), K287+K288-K289-K290-K291-K292-K293-K294, "")</f>
        <v/>
      </c>
      <c r="L286" s="35"/>
      <c r="M286" s="35" t="str">
        <f>IF(AND(ISNUMBER(M287),ISNUMBER(M288),ISNUMBER(M289),ISNUMBER(M290),ISNUMBER(M291),ISNUMBER(M292),ISNUMBER(M293),ISNUMBER(M294)), M287+M288-M289-M290-M291-M292-M293-M294, "")</f>
        <v/>
      </c>
      <c r="N286" s="3"/>
      <c r="O286" s="5" t="str">
        <f>IF(AND(ISNUMBER(O287),ISNUMBER(O288),ISNUMBER(O289),ISNUMBER(O290),ISNUMBER(O291),ISNUMBER(O292),ISNUMBER(O293),ISNUMBER(O294)), O287+O288-O289-O290-O291-O292-O293-O294, "")</f>
        <v/>
      </c>
      <c r="P286" s="12"/>
      <c r="Q286" s="12"/>
      <c r="R286" s="12"/>
      <c r="S286" s="12"/>
      <c r="T286" s="12"/>
      <c r="U286" s="12"/>
      <c r="X286" s="18" t="s">
        <v>410</v>
      </c>
      <c r="Y286" s="18" t="s">
        <v>411</v>
      </c>
      <c r="Z286" s="18" t="s">
        <v>524</v>
      </c>
      <c r="AA286" s="18" t="s">
        <v>11</v>
      </c>
      <c r="AB286" s="18"/>
      <c r="AC286" s="18"/>
      <c r="AD286" s="18"/>
    </row>
    <row r="287" spans="1:30" s="14" customFormat="1" x14ac:dyDescent="0.3">
      <c r="A287" s="13"/>
      <c r="B287" s="13" t="s">
        <v>3202</v>
      </c>
      <c r="C287" s="13" t="s">
        <v>3203</v>
      </c>
      <c r="D287" s="13" t="s">
        <v>556</v>
      </c>
      <c r="E287" s="35"/>
      <c r="F287" s="35"/>
      <c r="G287" s="35"/>
      <c r="H287" s="35"/>
      <c r="I287" s="35"/>
      <c r="J287" s="35"/>
      <c r="K287" s="35"/>
      <c r="L287" s="35"/>
      <c r="M287" s="35"/>
      <c r="N287" s="35"/>
      <c r="O287" s="4"/>
      <c r="P287" s="35"/>
      <c r="Q287" s="35"/>
      <c r="R287" s="35"/>
      <c r="S287" s="12"/>
      <c r="T287" s="12"/>
      <c r="U287" s="12"/>
      <c r="X287" s="18" t="s">
        <v>412</v>
      </c>
      <c r="Y287" s="18" t="s">
        <v>413</v>
      </c>
      <c r="Z287" s="18" t="s">
        <v>524</v>
      </c>
      <c r="AA287" s="18" t="s">
        <v>16</v>
      </c>
      <c r="AB287" s="18"/>
      <c r="AC287" s="18"/>
      <c r="AD287" s="18"/>
    </row>
    <row r="288" spans="1:30" s="14" customFormat="1" x14ac:dyDescent="0.3">
      <c r="A288" s="13"/>
      <c r="B288" s="13" t="s">
        <v>3205</v>
      </c>
      <c r="C288" s="13" t="s">
        <v>3206</v>
      </c>
      <c r="D288" s="13" t="s">
        <v>556</v>
      </c>
      <c r="E288" s="35"/>
      <c r="F288" s="35"/>
      <c r="G288" s="35"/>
      <c r="H288" s="35"/>
      <c r="I288" s="35"/>
      <c r="J288" s="35"/>
      <c r="K288" s="35"/>
      <c r="L288" s="35"/>
      <c r="M288" s="35"/>
      <c r="N288" s="35"/>
      <c r="O288" s="4"/>
      <c r="P288" s="35"/>
      <c r="Q288" s="35"/>
      <c r="R288" s="35"/>
      <c r="S288" s="12"/>
      <c r="T288" s="12"/>
      <c r="U288" s="12"/>
      <c r="X288" s="18" t="s">
        <v>414</v>
      </c>
      <c r="Y288" s="18" t="s">
        <v>415</v>
      </c>
      <c r="Z288" s="18" t="s">
        <v>525</v>
      </c>
      <c r="AA288" s="18" t="s">
        <v>11</v>
      </c>
      <c r="AB288" s="18"/>
      <c r="AC288" s="18"/>
      <c r="AD288" s="18"/>
    </row>
    <row r="289" spans="1:30" s="14" customFormat="1" x14ac:dyDescent="0.3">
      <c r="A289" s="13"/>
      <c r="B289" s="13" t="s">
        <v>3208</v>
      </c>
      <c r="C289" s="13" t="s">
        <v>3209</v>
      </c>
      <c r="D289" s="13" t="s">
        <v>556</v>
      </c>
      <c r="E289" s="35"/>
      <c r="F289" s="35"/>
      <c r="G289" s="35"/>
      <c r="H289" s="35"/>
      <c r="I289" s="35"/>
      <c r="J289" s="35"/>
      <c r="K289" s="35"/>
      <c r="L289" s="35"/>
      <c r="M289" s="35"/>
      <c r="N289" s="35"/>
      <c r="O289" s="4"/>
      <c r="P289" s="35"/>
      <c r="Q289" s="35"/>
      <c r="R289" s="35"/>
      <c r="S289" s="12"/>
      <c r="T289" s="12"/>
      <c r="U289" s="12"/>
      <c r="X289" s="18" t="s">
        <v>516</v>
      </c>
      <c r="Y289" s="18" t="s">
        <v>517</v>
      </c>
      <c r="Z289" s="18" t="s">
        <v>524</v>
      </c>
      <c r="AA289" s="18" t="s">
        <v>11</v>
      </c>
      <c r="AB289" s="18"/>
      <c r="AC289" s="18"/>
      <c r="AD289" s="18"/>
    </row>
    <row r="290" spans="1:30" s="14" customFormat="1" x14ac:dyDescent="0.3">
      <c r="A290" s="13"/>
      <c r="B290" s="13" t="s">
        <v>3211</v>
      </c>
      <c r="C290" s="13" t="s">
        <v>3212</v>
      </c>
      <c r="D290" s="13" t="s">
        <v>556</v>
      </c>
      <c r="E290" s="35"/>
      <c r="F290" s="35"/>
      <c r="G290" s="35"/>
      <c r="H290" s="35"/>
      <c r="I290" s="35"/>
      <c r="J290" s="35"/>
      <c r="K290" s="35"/>
      <c r="L290" s="35"/>
      <c r="M290" s="35"/>
      <c r="N290" s="35"/>
      <c r="O290" s="4"/>
      <c r="P290" s="35"/>
      <c r="Q290" s="35"/>
      <c r="R290" s="35"/>
      <c r="S290" s="12"/>
      <c r="T290" s="12"/>
      <c r="U290" s="12"/>
      <c r="X290" s="18" t="s">
        <v>416</v>
      </c>
      <c r="Y290" s="18" t="s">
        <v>417</v>
      </c>
      <c r="Z290" s="18" t="s">
        <v>524</v>
      </c>
      <c r="AA290" s="18" t="s">
        <v>11</v>
      </c>
      <c r="AB290" s="18"/>
      <c r="AC290" s="18"/>
      <c r="AD290" s="18"/>
    </row>
    <row r="291" spans="1:30" s="14" customFormat="1" x14ac:dyDescent="0.3">
      <c r="A291" s="13"/>
      <c r="B291" s="13" t="s">
        <v>3214</v>
      </c>
      <c r="C291" s="13" t="s">
        <v>3215</v>
      </c>
      <c r="D291" s="13" t="s">
        <v>556</v>
      </c>
      <c r="E291" s="35"/>
      <c r="F291" s="35"/>
      <c r="G291" s="35"/>
      <c r="H291" s="35"/>
      <c r="I291" s="35"/>
      <c r="J291" s="35"/>
      <c r="K291" s="35"/>
      <c r="L291" s="35"/>
      <c r="M291" s="35"/>
      <c r="N291" s="35"/>
      <c r="O291" s="4"/>
      <c r="P291" s="35"/>
      <c r="Q291" s="35"/>
      <c r="R291" s="35"/>
      <c r="S291" s="12"/>
      <c r="T291" s="12"/>
      <c r="U291" s="12"/>
      <c r="X291" s="18" t="s">
        <v>418</v>
      </c>
      <c r="Y291" s="18" t="s">
        <v>419</v>
      </c>
      <c r="Z291" s="18" t="s">
        <v>525</v>
      </c>
      <c r="AA291" s="18" t="s">
        <v>11</v>
      </c>
      <c r="AB291" s="18"/>
      <c r="AC291" s="18"/>
      <c r="AD291" s="18"/>
    </row>
    <row r="292" spans="1:30" s="14" customFormat="1" x14ac:dyDescent="0.3">
      <c r="A292" s="13"/>
      <c r="B292" s="13" t="s">
        <v>3217</v>
      </c>
      <c r="C292" s="13" t="s">
        <v>3218</v>
      </c>
      <c r="D292" s="13" t="s">
        <v>556</v>
      </c>
      <c r="E292" s="35"/>
      <c r="F292" s="35"/>
      <c r="G292" s="35"/>
      <c r="H292" s="35"/>
      <c r="I292" s="35"/>
      <c r="J292" s="35"/>
      <c r="K292" s="35"/>
      <c r="L292" s="35"/>
      <c r="M292" s="35"/>
      <c r="N292" s="35"/>
      <c r="O292" s="4"/>
      <c r="P292" s="35"/>
      <c r="Q292" s="35"/>
      <c r="R292" s="35"/>
      <c r="S292" s="12"/>
      <c r="T292" s="12"/>
      <c r="U292" s="12"/>
      <c r="X292" s="18" t="s">
        <v>518</v>
      </c>
      <c r="Y292" s="18" t="s">
        <v>519</v>
      </c>
      <c r="Z292" s="18" t="s">
        <v>525</v>
      </c>
      <c r="AA292" s="18" t="s">
        <v>23</v>
      </c>
      <c r="AB292" s="18"/>
      <c r="AC292" s="18"/>
      <c r="AD292" s="18"/>
    </row>
    <row r="293" spans="1:30" s="14" customFormat="1" x14ac:dyDescent="0.3">
      <c r="A293" s="13"/>
      <c r="B293" s="13" t="s">
        <v>3220</v>
      </c>
      <c r="C293" s="13" t="s">
        <v>3221</v>
      </c>
      <c r="D293" s="13" t="s">
        <v>556</v>
      </c>
      <c r="E293" s="35"/>
      <c r="F293" s="35"/>
      <c r="G293" s="35"/>
      <c r="H293" s="35"/>
      <c r="I293" s="35"/>
      <c r="J293" s="35"/>
      <c r="K293" s="35"/>
      <c r="L293" s="35"/>
      <c r="M293" s="35"/>
      <c r="N293" s="35"/>
      <c r="O293" s="4"/>
      <c r="P293" s="35"/>
      <c r="Q293" s="35"/>
      <c r="R293" s="35"/>
      <c r="S293" s="12"/>
      <c r="T293" s="12"/>
      <c r="U293" s="12"/>
      <c r="X293" s="18" t="s">
        <v>520</v>
      </c>
      <c r="Y293" s="18" t="s">
        <v>521</v>
      </c>
      <c r="Z293" s="18" t="s">
        <v>524</v>
      </c>
      <c r="AA293" s="18" t="s">
        <v>442</v>
      </c>
      <c r="AB293" s="18"/>
      <c r="AC293" s="18"/>
      <c r="AD293" s="18"/>
    </row>
    <row r="294" spans="1:30" s="14" customFormat="1" x14ac:dyDescent="0.3">
      <c r="A294" s="13"/>
      <c r="B294" s="13" t="s">
        <v>3223</v>
      </c>
      <c r="C294" s="13" t="s">
        <v>3224</v>
      </c>
      <c r="D294" s="13" t="s">
        <v>556</v>
      </c>
      <c r="E294" s="35"/>
      <c r="F294" s="35"/>
      <c r="G294" s="35"/>
      <c r="H294" s="35"/>
      <c r="I294" s="35"/>
      <c r="J294" s="35"/>
      <c r="K294" s="35"/>
      <c r="L294" s="35"/>
      <c r="M294" s="35"/>
      <c r="N294" s="35"/>
      <c r="O294" s="4"/>
      <c r="P294" s="35"/>
      <c r="Q294" s="35"/>
      <c r="R294" s="35"/>
      <c r="S294" s="12"/>
      <c r="T294" s="12"/>
      <c r="U294" s="12"/>
      <c r="X294" s="18" t="s">
        <v>420</v>
      </c>
      <c r="Y294" s="18" t="s">
        <v>421</v>
      </c>
      <c r="Z294" s="18" t="s">
        <v>524</v>
      </c>
      <c r="AA294" s="18" t="s">
        <v>16</v>
      </c>
      <c r="AB294" s="18"/>
      <c r="AC294" s="18"/>
      <c r="AD294" s="18"/>
    </row>
    <row r="295" spans="1:30" s="14" customFormat="1" x14ac:dyDescent="0.3">
      <c r="A295" s="11"/>
      <c r="B295" s="11" t="s">
        <v>3261</v>
      </c>
      <c r="C295" s="11" t="s">
        <v>3262</v>
      </c>
      <c r="D295" s="11" t="s">
        <v>556</v>
      </c>
      <c r="E295" s="3"/>
      <c r="F295" s="35"/>
      <c r="G295" s="3"/>
      <c r="H295" s="35"/>
      <c r="I295" s="35" t="str">
        <f>IF(AND(ISNUMBER(I296),ISNUMBER(I297)), I296/I297, "")</f>
        <v/>
      </c>
      <c r="J295" s="35"/>
      <c r="K295" s="35" t="str">
        <f>IF(AND(ISNUMBER(K296),ISNUMBER(K297)), K296/K297, "")</f>
        <v/>
      </c>
      <c r="L295" s="35"/>
      <c r="M295" s="35" t="str">
        <f>IF(AND(ISNUMBER(M296),ISNUMBER(M297)), M296/M297, "")</f>
        <v/>
      </c>
      <c r="N295" s="3"/>
      <c r="O295" s="5" t="str">
        <f>IF(AND(ISNUMBER(O296),ISNUMBER(O297)), O296/O297, "")</f>
        <v/>
      </c>
      <c r="P295" s="12"/>
      <c r="Q295" s="12"/>
      <c r="R295" s="12"/>
      <c r="S295" s="12"/>
      <c r="T295" s="12"/>
      <c r="U295" s="12"/>
      <c r="X295" s="18" t="s">
        <v>422</v>
      </c>
      <c r="Y295" s="18" t="s">
        <v>423</v>
      </c>
      <c r="Z295" s="18" t="s">
        <v>525</v>
      </c>
      <c r="AA295" s="18" t="s">
        <v>23</v>
      </c>
      <c r="AB295" s="18"/>
      <c r="AC295" s="18"/>
      <c r="AD295" s="18"/>
    </row>
    <row r="296" spans="1:30" s="14" customFormat="1" x14ac:dyDescent="0.3">
      <c r="A296" s="13"/>
      <c r="B296" s="13" t="s">
        <v>3268</v>
      </c>
      <c r="C296" s="13" t="s">
        <v>3269</v>
      </c>
      <c r="D296" s="13" t="s">
        <v>556</v>
      </c>
      <c r="E296" s="35"/>
      <c r="F296" s="35"/>
      <c r="G296" s="35"/>
      <c r="H296" s="35"/>
      <c r="I296" s="35"/>
      <c r="J296" s="35"/>
      <c r="K296" s="35"/>
      <c r="L296" s="35"/>
      <c r="M296" s="35"/>
      <c r="N296" s="35"/>
      <c r="O296" s="4"/>
      <c r="P296" s="35"/>
      <c r="Q296" s="35"/>
      <c r="R296" s="35"/>
      <c r="S296" s="12"/>
      <c r="T296" s="12"/>
      <c r="U296" s="12"/>
      <c r="X296" s="18" t="s">
        <v>424</v>
      </c>
      <c r="Y296" s="18" t="s">
        <v>425</v>
      </c>
      <c r="Z296" s="18" t="s">
        <v>525</v>
      </c>
      <c r="AA296" s="18" t="s">
        <v>26</v>
      </c>
      <c r="AB296" s="18"/>
      <c r="AC296" s="18"/>
      <c r="AD296" s="18"/>
    </row>
    <row r="297" spans="1:30" s="14" customFormat="1" x14ac:dyDescent="0.3">
      <c r="A297" s="13"/>
      <c r="B297" s="13" t="s">
        <v>3271</v>
      </c>
      <c r="C297" s="13" t="s">
        <v>3272</v>
      </c>
      <c r="D297" s="13" t="s">
        <v>556</v>
      </c>
      <c r="E297" s="35"/>
      <c r="F297" s="35"/>
      <c r="G297" s="35"/>
      <c r="H297" s="35"/>
      <c r="I297" s="35"/>
      <c r="J297" s="35"/>
      <c r="K297" s="35"/>
      <c r="L297" s="35"/>
      <c r="M297" s="35"/>
      <c r="N297" s="35"/>
      <c r="O297" s="4"/>
      <c r="P297" s="35"/>
      <c r="Q297" s="35"/>
      <c r="R297" s="35"/>
      <c r="S297" s="12"/>
      <c r="T297" s="12"/>
      <c r="U297" s="12"/>
      <c r="X297" s="18" t="s">
        <v>426</v>
      </c>
      <c r="Y297" s="18" t="s">
        <v>427</v>
      </c>
      <c r="Z297" s="18" t="s">
        <v>525</v>
      </c>
      <c r="AA297" s="18" t="s">
        <v>89</v>
      </c>
      <c r="AB297" s="18"/>
      <c r="AC297" s="18"/>
      <c r="AD297" s="18"/>
    </row>
    <row r="298" spans="1:30" s="14" customFormat="1" ht="28.8" x14ac:dyDescent="0.3">
      <c r="A298" s="11"/>
      <c r="B298" s="11" t="s">
        <v>3322</v>
      </c>
      <c r="C298" s="11" t="s">
        <v>3323</v>
      </c>
      <c r="D298" s="11" t="s">
        <v>556</v>
      </c>
      <c r="E298" s="3"/>
      <c r="F298" s="35"/>
      <c r="G298" s="3"/>
      <c r="H298" s="35"/>
      <c r="I298" s="35" t="str">
        <f>IF(AND(ISNUMBER(I299),ISNUMBER(I300),ISNUMBER(I301),ISNUMBER(I302)), (I299+I300+I301)/I302, "")</f>
        <v/>
      </c>
      <c r="J298" s="35"/>
      <c r="K298" s="35" t="str">
        <f>IF(AND(ISNUMBER(K299),ISNUMBER(K300),ISNUMBER(K301),ISNUMBER(K302)), (K299+K300+K301)/K302, "")</f>
        <v/>
      </c>
      <c r="L298" s="35"/>
      <c r="M298" s="35" t="str">
        <f>IF(AND(ISNUMBER(M299),ISNUMBER(M300),ISNUMBER(M301),ISNUMBER(M302)), (M299+M300+M301)/M302, "")</f>
        <v/>
      </c>
      <c r="N298" s="3"/>
      <c r="O298" s="5" t="str">
        <f>IF(AND(ISNUMBER(O299),ISNUMBER(O300),ISNUMBER(O301),ISNUMBER(O302)), (O299+O300+O301)/O302, "")</f>
        <v/>
      </c>
      <c r="P298" s="12"/>
      <c r="Q298" s="12"/>
      <c r="R298" s="12"/>
      <c r="S298" s="12"/>
      <c r="T298" s="12"/>
      <c r="U298" s="12"/>
      <c r="X298" s="18" t="s">
        <v>428</v>
      </c>
      <c r="Y298" s="18" t="s">
        <v>429</v>
      </c>
      <c r="Z298" s="18" t="s">
        <v>524</v>
      </c>
      <c r="AA298" s="18" t="s">
        <v>16</v>
      </c>
      <c r="AB298" s="18"/>
      <c r="AC298" s="18"/>
      <c r="AD298" s="18"/>
    </row>
    <row r="299" spans="1:30" s="14" customFormat="1" x14ac:dyDescent="0.3">
      <c r="A299" s="13"/>
      <c r="B299" s="13" t="s">
        <v>3327</v>
      </c>
      <c r="C299" s="13" t="s">
        <v>3328</v>
      </c>
      <c r="D299" s="13" t="s">
        <v>556</v>
      </c>
      <c r="E299" s="35"/>
      <c r="F299" s="35"/>
      <c r="G299" s="35"/>
      <c r="H299" s="35"/>
      <c r="I299" s="35"/>
      <c r="J299" s="35"/>
      <c r="K299" s="35"/>
      <c r="L299" s="35"/>
      <c r="M299" s="35"/>
      <c r="N299" s="35"/>
      <c r="O299" s="4"/>
      <c r="P299" s="35"/>
      <c r="Q299" s="35"/>
      <c r="R299" s="35"/>
      <c r="S299" s="12"/>
      <c r="T299" s="12"/>
      <c r="U299" s="12"/>
      <c r="X299" s="18" t="s">
        <v>430</v>
      </c>
      <c r="Y299" s="18" t="s">
        <v>431</v>
      </c>
      <c r="Z299" s="18" t="s">
        <v>524</v>
      </c>
      <c r="AA299" s="18" t="s">
        <v>26</v>
      </c>
      <c r="AB299" s="18"/>
      <c r="AC299" s="18"/>
      <c r="AD299" s="18"/>
    </row>
    <row r="300" spans="1:30" s="14" customFormat="1" x14ac:dyDescent="0.3">
      <c r="A300" s="13"/>
      <c r="B300" s="13" t="s">
        <v>3330</v>
      </c>
      <c r="C300" s="13" t="s">
        <v>3331</v>
      </c>
      <c r="D300" s="13" t="s">
        <v>556</v>
      </c>
      <c r="E300" s="35"/>
      <c r="F300" s="35"/>
      <c r="G300" s="35"/>
      <c r="H300" s="35"/>
      <c r="I300" s="35"/>
      <c r="J300" s="35"/>
      <c r="K300" s="35"/>
      <c r="L300" s="35"/>
      <c r="M300" s="35"/>
      <c r="N300" s="35"/>
      <c r="O300" s="4"/>
      <c r="P300" s="35"/>
      <c r="Q300" s="35"/>
      <c r="R300" s="35"/>
      <c r="S300" s="12"/>
      <c r="T300" s="12"/>
      <c r="U300" s="12"/>
      <c r="X300" s="18" t="s">
        <v>432</v>
      </c>
      <c r="Y300" s="18" t="s">
        <v>433</v>
      </c>
      <c r="Z300" s="18" t="s">
        <v>525</v>
      </c>
      <c r="AA300" s="18" t="s">
        <v>62</v>
      </c>
      <c r="AB300" s="18"/>
      <c r="AC300" s="18"/>
      <c r="AD300" s="18"/>
    </row>
    <row r="301" spans="1:30" s="14" customFormat="1" x14ac:dyDescent="0.3">
      <c r="A301" s="13"/>
      <c r="B301" s="13" t="s">
        <v>3333</v>
      </c>
      <c r="C301" s="13" t="s">
        <v>3334</v>
      </c>
      <c r="D301" s="13" t="s">
        <v>556</v>
      </c>
      <c r="E301" s="35"/>
      <c r="F301" s="35"/>
      <c r="G301" s="35"/>
      <c r="H301" s="35"/>
      <c r="I301" s="35"/>
      <c r="J301" s="35"/>
      <c r="K301" s="35"/>
      <c r="L301" s="35"/>
      <c r="M301" s="35"/>
      <c r="N301" s="35"/>
      <c r="O301" s="4"/>
      <c r="P301" s="35"/>
      <c r="Q301" s="35"/>
      <c r="R301" s="35"/>
      <c r="S301" s="12"/>
      <c r="T301" s="12"/>
      <c r="U301" s="12"/>
      <c r="X301" s="18" t="s">
        <v>522</v>
      </c>
      <c r="Y301" s="18" t="s">
        <v>523</v>
      </c>
      <c r="Z301" s="18" t="s">
        <v>525</v>
      </c>
      <c r="AA301" s="18" t="s">
        <v>6</v>
      </c>
      <c r="AB301" s="18"/>
      <c r="AC301" s="18"/>
      <c r="AD301" s="18"/>
    </row>
    <row r="302" spans="1:30" s="14" customFormat="1" x14ac:dyDescent="0.3">
      <c r="A302" s="13"/>
      <c r="B302" s="13" t="s">
        <v>3336</v>
      </c>
      <c r="C302" s="13" t="s">
        <v>3337</v>
      </c>
      <c r="D302" s="13" t="s">
        <v>556</v>
      </c>
      <c r="E302" s="35"/>
      <c r="F302" s="35"/>
      <c r="G302" s="35"/>
      <c r="H302" s="35"/>
      <c r="I302" s="35"/>
      <c r="J302" s="35"/>
      <c r="K302" s="35"/>
      <c r="L302" s="35"/>
      <c r="M302" s="35"/>
      <c r="N302" s="35"/>
      <c r="O302" s="4"/>
      <c r="P302" s="35"/>
      <c r="Q302" s="35"/>
      <c r="R302" s="35"/>
      <c r="S302" s="12"/>
      <c r="T302" s="12"/>
      <c r="U302" s="12"/>
      <c r="X302" s="18" t="s">
        <v>434</v>
      </c>
      <c r="Y302" s="18" t="s">
        <v>435</v>
      </c>
      <c r="Z302" s="18" t="s">
        <v>525</v>
      </c>
      <c r="AA302" s="18" t="s">
        <v>11</v>
      </c>
      <c r="AB302" s="18"/>
      <c r="AC302" s="18"/>
      <c r="AD302" s="18"/>
    </row>
    <row r="303" spans="1:30" s="14" customFormat="1" x14ac:dyDescent="0.3">
      <c r="A303" s="11"/>
      <c r="B303" s="11" t="s">
        <v>3416</v>
      </c>
      <c r="C303" s="11" t="s">
        <v>3417</v>
      </c>
      <c r="D303" s="11" t="s">
        <v>556</v>
      </c>
      <c r="E303" s="3"/>
      <c r="F303" s="35"/>
      <c r="G303" s="3"/>
      <c r="H303" s="35"/>
      <c r="I303" s="35" t="str">
        <f>IF(AND(ISNUMBER(I304),ISNUMBER(I305)), I304/I305, "")</f>
        <v/>
      </c>
      <c r="J303" s="35"/>
      <c r="K303" s="35" t="str">
        <f>IF(AND(ISNUMBER(K304),ISNUMBER(K305)), K304/K305, "")</f>
        <v/>
      </c>
      <c r="L303" s="35"/>
      <c r="M303" s="35" t="str">
        <f>IF(AND(ISNUMBER(M304),ISNUMBER(M305)), M304/M305, "")</f>
        <v/>
      </c>
      <c r="N303" s="3"/>
      <c r="O303" s="5" t="str">
        <f>IF(AND(ISNUMBER(O304),ISNUMBER(O305)), O304/O305, "")</f>
        <v/>
      </c>
      <c r="P303" s="12"/>
      <c r="Q303" s="12"/>
      <c r="R303" s="12"/>
      <c r="S303" s="12"/>
      <c r="T303" s="12"/>
      <c r="U303" s="12"/>
      <c r="X303" s="18"/>
      <c r="Y303" s="18"/>
      <c r="Z303" s="18"/>
      <c r="AA303" s="18"/>
      <c r="AB303" s="18"/>
      <c r="AC303" s="18"/>
      <c r="AD303" s="18"/>
    </row>
    <row r="304" spans="1:30" s="14" customFormat="1" x14ac:dyDescent="0.3">
      <c r="A304" s="13"/>
      <c r="B304" s="13" t="s">
        <v>3423</v>
      </c>
      <c r="C304" s="13" t="s">
        <v>3424</v>
      </c>
      <c r="D304" s="13" t="s">
        <v>556</v>
      </c>
      <c r="E304" s="35"/>
      <c r="F304" s="35"/>
      <c r="G304" s="35"/>
      <c r="H304" s="35"/>
      <c r="I304" s="35"/>
      <c r="J304" s="35"/>
      <c r="K304" s="35"/>
      <c r="L304" s="35"/>
      <c r="M304" s="35"/>
      <c r="N304" s="35"/>
      <c r="O304" s="4"/>
      <c r="P304" s="35"/>
      <c r="Q304" s="35"/>
      <c r="R304" s="35"/>
      <c r="S304" s="12"/>
      <c r="T304" s="12"/>
      <c r="U304" s="12"/>
      <c r="X304" s="18"/>
      <c r="Y304" s="18"/>
      <c r="Z304" s="18"/>
      <c r="AA304" s="18"/>
      <c r="AB304" s="18"/>
      <c r="AC304" s="18"/>
      <c r="AD304" s="18"/>
    </row>
    <row r="305" spans="1:30" s="14" customFormat="1" x14ac:dyDescent="0.3">
      <c r="A305" s="13"/>
      <c r="B305" s="13" t="s">
        <v>3426</v>
      </c>
      <c r="C305" s="13" t="s">
        <v>3427</v>
      </c>
      <c r="D305" s="13" t="s">
        <v>556</v>
      </c>
      <c r="E305" s="35"/>
      <c r="F305" s="35"/>
      <c r="G305" s="35"/>
      <c r="H305" s="35"/>
      <c r="I305" s="35"/>
      <c r="J305" s="35"/>
      <c r="K305" s="35"/>
      <c r="L305" s="35"/>
      <c r="M305" s="35"/>
      <c r="N305" s="35"/>
      <c r="O305" s="4"/>
      <c r="P305" s="35"/>
      <c r="Q305" s="35"/>
      <c r="R305" s="35"/>
      <c r="S305" s="12"/>
      <c r="T305" s="12"/>
      <c r="U305" s="12"/>
      <c r="X305" s="18"/>
      <c r="Y305" s="18"/>
      <c r="Z305" s="18"/>
      <c r="AA305" s="18"/>
      <c r="AB305" s="18"/>
      <c r="AC305" s="18"/>
      <c r="AD305" s="18"/>
    </row>
    <row r="306" spans="1:30" s="14" customFormat="1" x14ac:dyDescent="0.3">
      <c r="A306" s="11"/>
      <c r="B306" s="11" t="s">
        <v>3440</v>
      </c>
      <c r="C306" s="11" t="s">
        <v>3441</v>
      </c>
      <c r="D306" s="11" t="s">
        <v>556</v>
      </c>
      <c r="E306" s="3"/>
      <c r="F306" s="35"/>
      <c r="G306" s="3"/>
      <c r="H306" s="35"/>
      <c r="I306" s="35" t="str">
        <f>IF(AND(ISNUMBER(I307),ISNUMBER(I308)), I307/I308, "")</f>
        <v/>
      </c>
      <c r="J306" s="35"/>
      <c r="K306" s="35" t="str">
        <f>IF(AND(ISNUMBER(K307),ISNUMBER(K308)), K307/K308, "")</f>
        <v/>
      </c>
      <c r="L306" s="35"/>
      <c r="M306" s="35" t="str">
        <f>IF(AND(ISNUMBER(M307),ISNUMBER(M308)), M307/M308, "")</f>
        <v/>
      </c>
      <c r="N306" s="3"/>
      <c r="O306" s="5" t="str">
        <f>IF(AND(ISNUMBER(O307),ISNUMBER(O308)), O307/O308, "")</f>
        <v/>
      </c>
      <c r="P306" s="12"/>
      <c r="Q306" s="12"/>
      <c r="R306" s="12"/>
      <c r="S306" s="12"/>
      <c r="T306" s="12"/>
      <c r="U306" s="12"/>
      <c r="X306" s="18"/>
      <c r="Y306" s="18"/>
      <c r="Z306" s="18"/>
      <c r="AA306" s="18"/>
      <c r="AB306" s="18"/>
      <c r="AC306" s="18"/>
      <c r="AD306" s="18"/>
    </row>
    <row r="307" spans="1:30" s="14" customFormat="1" x14ac:dyDescent="0.3">
      <c r="A307" s="13"/>
      <c r="B307" s="13" t="s">
        <v>3447</v>
      </c>
      <c r="C307" s="13" t="s">
        <v>3448</v>
      </c>
      <c r="D307" s="13" t="s">
        <v>556</v>
      </c>
      <c r="E307" s="35"/>
      <c r="F307" s="35"/>
      <c r="G307" s="35"/>
      <c r="H307" s="35"/>
      <c r="I307" s="35"/>
      <c r="J307" s="35"/>
      <c r="K307" s="35"/>
      <c r="L307" s="35"/>
      <c r="M307" s="35"/>
      <c r="N307" s="35"/>
      <c r="O307" s="4"/>
      <c r="P307" s="35"/>
      <c r="Q307" s="35"/>
      <c r="R307" s="35"/>
      <c r="S307" s="12"/>
      <c r="T307" s="12"/>
      <c r="U307" s="12"/>
      <c r="X307" s="18"/>
      <c r="Y307" s="18"/>
      <c r="Z307" s="18"/>
      <c r="AA307" s="18"/>
      <c r="AB307" s="18"/>
      <c r="AC307" s="18"/>
      <c r="AD307" s="18"/>
    </row>
    <row r="308" spans="1:30" s="14" customFormat="1" x14ac:dyDescent="0.3">
      <c r="A308" s="13"/>
      <c r="B308" s="13" t="s">
        <v>3450</v>
      </c>
      <c r="C308" s="13" t="s">
        <v>3427</v>
      </c>
      <c r="D308" s="13" t="s">
        <v>556</v>
      </c>
      <c r="E308" s="35"/>
      <c r="F308" s="35"/>
      <c r="G308" s="35"/>
      <c r="H308" s="35"/>
      <c r="I308" s="35"/>
      <c r="J308" s="35"/>
      <c r="K308" s="35"/>
      <c r="L308" s="35"/>
      <c r="M308" s="35"/>
      <c r="N308" s="35"/>
      <c r="O308" s="4"/>
      <c r="P308" s="35"/>
      <c r="Q308" s="35"/>
      <c r="R308" s="35"/>
      <c r="S308" s="12"/>
      <c r="T308" s="12"/>
      <c r="U308" s="12"/>
      <c r="X308" s="18"/>
      <c r="Y308" s="18"/>
      <c r="Z308" s="18"/>
      <c r="AA308" s="18"/>
      <c r="AB308" s="18"/>
      <c r="AC308" s="18"/>
      <c r="AD308" s="18"/>
    </row>
    <row r="309" spans="1:30" s="14" customFormat="1" x14ac:dyDescent="0.3">
      <c r="A309" s="11"/>
      <c r="B309" s="11" t="s">
        <v>3452</v>
      </c>
      <c r="C309" s="11" t="s">
        <v>3453</v>
      </c>
      <c r="D309" s="11" t="s">
        <v>556</v>
      </c>
      <c r="E309" s="3"/>
      <c r="F309" s="35"/>
      <c r="G309" s="3"/>
      <c r="H309" s="35"/>
      <c r="I309" s="35" t="str">
        <f>IF(AND(ISNUMBER(I310),ISNUMBER(I311),ISNUMBER(I312)), I310/(I311+I312), "")</f>
        <v/>
      </c>
      <c r="J309" s="35"/>
      <c r="K309" s="35" t="str">
        <f>IF(AND(ISNUMBER(K310),ISNUMBER(K311),ISNUMBER(K312)), K310/(K311+K312), "")</f>
        <v/>
      </c>
      <c r="L309" s="35"/>
      <c r="M309" s="35" t="str">
        <f>IF(AND(ISNUMBER(M310),ISNUMBER(M311),ISNUMBER(M312)), M310/(M311+M312), "")</f>
        <v/>
      </c>
      <c r="N309" s="3"/>
      <c r="O309" s="5" t="str">
        <f>IF(AND(ISNUMBER(O310),ISNUMBER(O311),ISNUMBER(O312)), O310/(O311+O312), "")</f>
        <v/>
      </c>
      <c r="P309" s="12"/>
      <c r="Q309" s="12"/>
      <c r="R309" s="12"/>
      <c r="S309" s="12"/>
      <c r="T309" s="12"/>
      <c r="U309" s="12"/>
      <c r="X309" s="18"/>
      <c r="Y309" s="18"/>
      <c r="Z309" s="18"/>
      <c r="AA309" s="18"/>
      <c r="AB309" s="18"/>
      <c r="AC309" s="18"/>
      <c r="AD309" s="18"/>
    </row>
    <row r="310" spans="1:30" s="14" customFormat="1" x14ac:dyDescent="0.3">
      <c r="A310" s="13"/>
      <c r="B310" s="13" t="s">
        <v>3457</v>
      </c>
      <c r="C310" s="13" t="s">
        <v>3458</v>
      </c>
      <c r="D310" s="13" t="s">
        <v>556</v>
      </c>
      <c r="E310" s="35"/>
      <c r="F310" s="35"/>
      <c r="G310" s="35"/>
      <c r="H310" s="35"/>
      <c r="I310" s="35"/>
      <c r="J310" s="35"/>
      <c r="K310" s="35"/>
      <c r="L310" s="35"/>
      <c r="M310" s="35"/>
      <c r="N310" s="35"/>
      <c r="O310" s="4"/>
      <c r="P310" s="35"/>
      <c r="Q310" s="35"/>
      <c r="R310" s="35"/>
      <c r="S310" s="12"/>
      <c r="T310" s="12"/>
      <c r="U310" s="12"/>
      <c r="X310" s="18"/>
      <c r="Y310" s="18"/>
      <c r="Z310" s="18"/>
      <c r="AA310" s="18"/>
      <c r="AB310" s="18"/>
      <c r="AC310" s="18"/>
      <c r="AD310" s="18"/>
    </row>
    <row r="311" spans="1:30" s="14" customFormat="1" x14ac:dyDescent="0.3">
      <c r="A311" s="13"/>
      <c r="B311" s="13" t="s">
        <v>3459</v>
      </c>
      <c r="C311" s="13" t="s">
        <v>3460</v>
      </c>
      <c r="D311" s="13" t="s">
        <v>556</v>
      </c>
      <c r="E311" s="35"/>
      <c r="F311" s="35"/>
      <c r="G311" s="35"/>
      <c r="H311" s="35"/>
      <c r="I311" s="35"/>
      <c r="J311" s="35"/>
      <c r="K311" s="35"/>
      <c r="L311" s="35"/>
      <c r="M311" s="35"/>
      <c r="N311" s="35"/>
      <c r="O311" s="4"/>
      <c r="P311" s="35"/>
      <c r="Q311" s="35"/>
      <c r="R311" s="35"/>
      <c r="S311" s="12"/>
      <c r="T311" s="12"/>
      <c r="U311" s="12"/>
      <c r="X311" s="18"/>
      <c r="Y311" s="18"/>
      <c r="Z311" s="18"/>
      <c r="AA311" s="18"/>
      <c r="AB311" s="18"/>
      <c r="AC311" s="18"/>
      <c r="AD311" s="18"/>
    </row>
    <row r="312" spans="1:30" s="14" customFormat="1" x14ac:dyDescent="0.3">
      <c r="A312" s="13"/>
      <c r="B312" s="13" t="s">
        <v>3462</v>
      </c>
      <c r="C312" s="13" t="s">
        <v>3463</v>
      </c>
      <c r="D312" s="13" t="s">
        <v>556</v>
      </c>
      <c r="E312" s="35"/>
      <c r="F312" s="35"/>
      <c r="G312" s="35"/>
      <c r="H312" s="35"/>
      <c r="I312" s="35"/>
      <c r="J312" s="35"/>
      <c r="K312" s="35"/>
      <c r="L312" s="35"/>
      <c r="M312" s="35"/>
      <c r="N312" s="35"/>
      <c r="O312" s="4"/>
      <c r="P312" s="35"/>
      <c r="Q312" s="35"/>
      <c r="R312" s="35"/>
      <c r="S312" s="12"/>
      <c r="T312" s="12"/>
      <c r="U312" s="12"/>
      <c r="X312" s="18"/>
      <c r="Y312" s="18"/>
      <c r="Z312" s="18"/>
      <c r="AA312" s="18"/>
      <c r="AB312" s="18"/>
      <c r="AC312" s="18"/>
      <c r="AD312" s="18"/>
    </row>
    <row r="313" spans="1:30" s="14" customFormat="1" x14ac:dyDescent="0.3">
      <c r="A313" s="11"/>
      <c r="B313" s="11" t="s">
        <v>3478</v>
      </c>
      <c r="C313" s="11" t="s">
        <v>3479</v>
      </c>
      <c r="D313" s="11" t="s">
        <v>556</v>
      </c>
      <c r="E313" s="3"/>
      <c r="F313" s="35"/>
      <c r="G313" s="3"/>
      <c r="H313" s="35"/>
      <c r="I313" s="35" t="str">
        <f>IF(AND(ISNUMBER(I314),ISNUMBER(I315),ISNUMBER(I316)), I314/(I315+I316), "")</f>
        <v/>
      </c>
      <c r="J313" s="35"/>
      <c r="K313" s="35" t="str">
        <f>IF(AND(ISNUMBER(K314),ISNUMBER(K315),ISNUMBER(K316)), K314/(K315+K316), "")</f>
        <v/>
      </c>
      <c r="L313" s="35"/>
      <c r="M313" s="35" t="str">
        <f>IF(AND(ISNUMBER(M314),ISNUMBER(M315),ISNUMBER(M316)), M314/(M315+M316), "")</f>
        <v/>
      </c>
      <c r="N313" s="3"/>
      <c r="O313" s="5" t="str">
        <f>IF(AND(ISNUMBER(O314),ISNUMBER(O315),ISNUMBER(O316)), O314/(O315+O316), "")</f>
        <v/>
      </c>
      <c r="P313" s="12"/>
      <c r="Q313" s="12"/>
      <c r="R313" s="12"/>
      <c r="S313" s="12"/>
      <c r="T313" s="12"/>
      <c r="U313" s="12"/>
      <c r="X313" s="18"/>
      <c r="Y313" s="18"/>
      <c r="Z313" s="18"/>
      <c r="AA313" s="18"/>
      <c r="AB313" s="18"/>
      <c r="AC313" s="18"/>
      <c r="AD313" s="18"/>
    </row>
    <row r="314" spans="1:30" s="14" customFormat="1" x14ac:dyDescent="0.3">
      <c r="A314" s="13"/>
      <c r="B314" s="13" t="s">
        <v>3484</v>
      </c>
      <c r="C314" s="13" t="s">
        <v>3485</v>
      </c>
      <c r="D314" s="13" t="s">
        <v>556</v>
      </c>
      <c r="E314" s="35"/>
      <c r="F314" s="35"/>
      <c r="G314" s="35"/>
      <c r="H314" s="35"/>
      <c r="I314" s="35"/>
      <c r="J314" s="35"/>
      <c r="K314" s="35"/>
      <c r="L314" s="35"/>
      <c r="M314" s="35"/>
      <c r="N314" s="35"/>
      <c r="O314" s="4"/>
      <c r="P314" s="35"/>
      <c r="Q314" s="35"/>
      <c r="R314" s="35"/>
      <c r="S314" s="12"/>
      <c r="T314" s="12"/>
      <c r="U314" s="12"/>
      <c r="X314" s="18"/>
      <c r="Y314" s="18"/>
      <c r="Z314" s="18"/>
      <c r="AA314" s="18"/>
      <c r="AB314" s="18"/>
      <c r="AC314" s="18"/>
      <c r="AD314" s="18"/>
    </row>
    <row r="315" spans="1:30" s="14" customFormat="1" x14ac:dyDescent="0.3">
      <c r="A315" s="13"/>
      <c r="B315" s="13" t="s">
        <v>3487</v>
      </c>
      <c r="C315" s="13" t="s">
        <v>3488</v>
      </c>
      <c r="D315" s="13" t="s">
        <v>556</v>
      </c>
      <c r="E315" s="35"/>
      <c r="F315" s="35"/>
      <c r="G315" s="35"/>
      <c r="H315" s="35"/>
      <c r="I315" s="35"/>
      <c r="J315" s="35"/>
      <c r="K315" s="35"/>
      <c r="L315" s="35"/>
      <c r="M315" s="35"/>
      <c r="N315" s="35"/>
      <c r="O315" s="4"/>
      <c r="P315" s="35"/>
      <c r="Q315" s="35"/>
      <c r="R315" s="35"/>
      <c r="S315" s="12"/>
      <c r="T315" s="12"/>
      <c r="U315" s="12"/>
      <c r="X315" s="18"/>
      <c r="Y315" s="18"/>
      <c r="Z315" s="18"/>
      <c r="AA315" s="18"/>
      <c r="AB315" s="18"/>
      <c r="AC315" s="18"/>
      <c r="AD315" s="18"/>
    </row>
    <row r="316" spans="1:30" s="14" customFormat="1" x14ac:dyDescent="0.3">
      <c r="A316" s="13"/>
      <c r="B316" s="13" t="s">
        <v>3490</v>
      </c>
      <c r="C316" s="13" t="s">
        <v>3491</v>
      </c>
      <c r="D316" s="13" t="s">
        <v>556</v>
      </c>
      <c r="E316" s="35"/>
      <c r="F316" s="35"/>
      <c r="G316" s="35"/>
      <c r="H316" s="35"/>
      <c r="I316" s="35"/>
      <c r="J316" s="35"/>
      <c r="K316" s="35"/>
      <c r="L316" s="35"/>
      <c r="M316" s="35"/>
      <c r="N316" s="35"/>
      <c r="O316" s="4"/>
      <c r="P316" s="35"/>
      <c r="Q316" s="35"/>
      <c r="R316" s="35"/>
      <c r="S316" s="12"/>
      <c r="T316" s="12"/>
      <c r="U316" s="12"/>
      <c r="X316" s="18"/>
      <c r="Y316" s="18"/>
      <c r="Z316" s="18"/>
      <c r="AA316" s="18"/>
      <c r="AB316" s="18"/>
      <c r="AC316" s="18"/>
      <c r="AD316" s="18"/>
    </row>
    <row r="317" spans="1:30" s="14" customFormat="1" x14ac:dyDescent="0.3">
      <c r="A317" s="11"/>
      <c r="B317" s="11" t="s">
        <v>3636</v>
      </c>
      <c r="C317" s="11" t="s">
        <v>3637</v>
      </c>
      <c r="D317" s="11" t="s">
        <v>556</v>
      </c>
      <c r="E317" s="3"/>
      <c r="F317" s="35"/>
      <c r="G317" s="3"/>
      <c r="H317" s="35"/>
      <c r="I317" s="35" t="str">
        <f>IF(AND(ISNUMBER(I318),ISNUMBER(I319)), (I318-I319)/I318, "")</f>
        <v/>
      </c>
      <c r="J317" s="35"/>
      <c r="K317" s="35" t="str">
        <f>IF(AND(ISNUMBER(K318),ISNUMBER(K319)), (K318-K319)/K318, "")</f>
        <v/>
      </c>
      <c r="L317" s="35"/>
      <c r="M317" s="35" t="str">
        <f>IF(AND(ISNUMBER(M318),ISNUMBER(M319)), (M318-M319)/M318, "")</f>
        <v/>
      </c>
      <c r="N317" s="3"/>
      <c r="O317" s="5" t="str">
        <f>IF(AND(ISNUMBER(O318),ISNUMBER(O319)), (O318-O319)/O318, "")</f>
        <v/>
      </c>
      <c r="P317" s="12"/>
      <c r="Q317" s="12"/>
      <c r="R317" s="12"/>
      <c r="S317" s="12"/>
      <c r="T317" s="12"/>
      <c r="U317" s="12"/>
      <c r="X317" s="18"/>
      <c r="Y317" s="18"/>
      <c r="Z317" s="18"/>
      <c r="AA317" s="18"/>
      <c r="AB317" s="18"/>
      <c r="AC317" s="18"/>
      <c r="AD317" s="18"/>
    </row>
    <row r="318" spans="1:30" s="14" customFormat="1" x14ac:dyDescent="0.3">
      <c r="A318" s="13"/>
      <c r="B318" s="13" t="s">
        <v>3643</v>
      </c>
      <c r="C318" s="13" t="s">
        <v>3644</v>
      </c>
      <c r="D318" s="13" t="s">
        <v>556</v>
      </c>
      <c r="E318" s="35"/>
      <c r="F318" s="35"/>
      <c r="G318" s="35"/>
      <c r="H318" s="35"/>
      <c r="I318" s="35"/>
      <c r="J318" s="35"/>
      <c r="K318" s="35"/>
      <c r="L318" s="35"/>
      <c r="M318" s="35"/>
      <c r="N318" s="35"/>
      <c r="O318" s="4"/>
      <c r="P318" s="35"/>
      <c r="Q318" s="35"/>
      <c r="R318" s="35"/>
      <c r="S318" s="12"/>
      <c r="T318" s="12"/>
      <c r="U318" s="12"/>
      <c r="X318" s="18"/>
      <c r="Y318" s="18"/>
      <c r="Z318" s="18"/>
      <c r="AA318" s="18"/>
      <c r="AB318" s="18"/>
      <c r="AC318" s="18"/>
      <c r="AD318" s="18"/>
    </row>
    <row r="319" spans="1:30" s="14" customFormat="1" x14ac:dyDescent="0.3">
      <c r="A319" s="13"/>
      <c r="B319" s="13" t="s">
        <v>3647</v>
      </c>
      <c r="C319" s="13" t="s">
        <v>3648</v>
      </c>
      <c r="D319" s="13" t="s">
        <v>556</v>
      </c>
      <c r="E319" s="35"/>
      <c r="F319" s="35"/>
      <c r="G319" s="35"/>
      <c r="H319" s="35"/>
      <c r="I319" s="35"/>
      <c r="J319" s="35"/>
      <c r="K319" s="35"/>
      <c r="L319" s="35"/>
      <c r="M319" s="35"/>
      <c r="N319" s="35"/>
      <c r="O319" s="4"/>
      <c r="P319" s="35"/>
      <c r="Q319" s="35"/>
      <c r="R319" s="35"/>
      <c r="S319" s="12"/>
      <c r="T319" s="12"/>
      <c r="U319" s="12"/>
      <c r="X319" s="18"/>
      <c r="Y319" s="18"/>
      <c r="Z319" s="18"/>
      <c r="AA319" s="18"/>
      <c r="AB319" s="18"/>
      <c r="AC319" s="18"/>
      <c r="AD319" s="18"/>
    </row>
    <row r="320" spans="1:30" s="14" customFormat="1" x14ac:dyDescent="0.3">
      <c r="A320" s="11"/>
      <c r="B320" s="11" t="s">
        <v>3650</v>
      </c>
      <c r="C320" s="11" t="s">
        <v>3651</v>
      </c>
      <c r="D320" s="11" t="s">
        <v>556</v>
      </c>
      <c r="E320" s="3"/>
      <c r="F320" s="35"/>
      <c r="G320" s="3"/>
      <c r="H320" s="35"/>
      <c r="I320" s="35" t="str">
        <f>IF(AND(ISNUMBER(I321),ISNUMBER(I322)), (I321-I322)/I321, "")</f>
        <v/>
      </c>
      <c r="J320" s="35"/>
      <c r="K320" s="35" t="str">
        <f>IF(AND(ISNUMBER(K321),ISNUMBER(K322)), (K321-K322)/K321, "")</f>
        <v/>
      </c>
      <c r="L320" s="35"/>
      <c r="M320" s="35" t="str">
        <f>IF(AND(ISNUMBER(M321),ISNUMBER(M322)), (M321-M322)/M321, "")</f>
        <v/>
      </c>
      <c r="N320" s="3"/>
      <c r="O320" s="5" t="str">
        <f>IF(AND(ISNUMBER(O321),ISNUMBER(O322)), (O321-O322)/O321, "")</f>
        <v/>
      </c>
      <c r="P320" s="12"/>
      <c r="Q320" s="12"/>
      <c r="R320" s="12"/>
      <c r="S320" s="12"/>
      <c r="T320" s="12"/>
      <c r="U320" s="12"/>
      <c r="X320" s="18"/>
      <c r="Y320" s="18"/>
      <c r="Z320" s="18"/>
      <c r="AA320" s="18"/>
      <c r="AB320" s="18"/>
      <c r="AC320" s="18"/>
      <c r="AD320" s="18"/>
    </row>
    <row r="321" spans="1:30" s="14" customFormat="1" x14ac:dyDescent="0.3">
      <c r="A321" s="13"/>
      <c r="B321" s="13" t="s">
        <v>3655</v>
      </c>
      <c r="C321" s="13" t="s">
        <v>3656</v>
      </c>
      <c r="D321" s="13" t="s">
        <v>556</v>
      </c>
      <c r="E321" s="35"/>
      <c r="F321" s="35"/>
      <c r="G321" s="35"/>
      <c r="H321" s="35"/>
      <c r="I321" s="35"/>
      <c r="J321" s="35"/>
      <c r="K321" s="35"/>
      <c r="L321" s="35"/>
      <c r="M321" s="35"/>
      <c r="N321" s="35"/>
      <c r="O321" s="4"/>
      <c r="P321" s="35"/>
      <c r="Q321" s="35"/>
      <c r="R321" s="35"/>
      <c r="S321" s="12"/>
      <c r="T321" s="12"/>
      <c r="U321" s="12"/>
      <c r="X321" s="18"/>
      <c r="Y321" s="18"/>
      <c r="Z321" s="18"/>
      <c r="AA321" s="18"/>
      <c r="AB321" s="18"/>
      <c r="AC321" s="18"/>
      <c r="AD321" s="18"/>
    </row>
    <row r="322" spans="1:30" s="14" customFormat="1" x14ac:dyDescent="0.3">
      <c r="A322" s="13"/>
      <c r="B322" s="13" t="s">
        <v>3658</v>
      </c>
      <c r="C322" s="13" t="s">
        <v>3659</v>
      </c>
      <c r="D322" s="13" t="s">
        <v>556</v>
      </c>
      <c r="E322" s="35"/>
      <c r="F322" s="35"/>
      <c r="G322" s="35"/>
      <c r="H322" s="35"/>
      <c r="I322" s="35"/>
      <c r="J322" s="35"/>
      <c r="K322" s="35"/>
      <c r="L322" s="35"/>
      <c r="M322" s="35"/>
      <c r="N322" s="35"/>
      <c r="O322" s="4"/>
      <c r="P322" s="35"/>
      <c r="Q322" s="35"/>
      <c r="R322" s="35"/>
      <c r="S322" s="12"/>
      <c r="T322" s="12"/>
      <c r="U322" s="12"/>
      <c r="X322" s="18"/>
      <c r="Y322" s="18"/>
      <c r="Z322" s="18"/>
      <c r="AA322" s="18"/>
      <c r="AB322" s="18"/>
      <c r="AC322" s="18"/>
      <c r="AD322" s="18"/>
    </row>
    <row r="323" spans="1:30" s="14" customFormat="1" x14ac:dyDescent="0.3">
      <c r="A323" s="11"/>
      <c r="B323" s="11" t="s">
        <v>3661</v>
      </c>
      <c r="C323" s="11" t="s">
        <v>3662</v>
      </c>
      <c r="D323" s="11" t="s">
        <v>556</v>
      </c>
      <c r="E323" s="3"/>
      <c r="F323" s="35"/>
      <c r="G323" s="3"/>
      <c r="H323" s="35"/>
      <c r="I323" s="35" t="str">
        <f>IF(AND(ISNUMBER(I324),ISNUMBER(I325)), (I324-I325)/I324, "")</f>
        <v/>
      </c>
      <c r="J323" s="35"/>
      <c r="K323" s="35" t="str">
        <f>IF(AND(ISNUMBER(K324),ISNUMBER(K325)), (K324-K325)/K324, "")</f>
        <v/>
      </c>
      <c r="L323" s="35"/>
      <c r="M323" s="35" t="str">
        <f>IF(AND(ISNUMBER(M324),ISNUMBER(M325)), (M324-M325)/M324, "")</f>
        <v/>
      </c>
      <c r="N323" s="3"/>
      <c r="O323" s="5" t="str">
        <f>IF(AND(ISNUMBER(O324),ISNUMBER(O325)), (O324-O325)/O324, "")</f>
        <v/>
      </c>
      <c r="P323" s="12"/>
      <c r="Q323" s="12"/>
      <c r="R323" s="12"/>
      <c r="S323" s="12"/>
      <c r="T323" s="12"/>
      <c r="U323" s="12"/>
      <c r="X323" s="18"/>
      <c r="Y323" s="18"/>
      <c r="Z323" s="18"/>
      <c r="AA323" s="18"/>
      <c r="AB323" s="18"/>
      <c r="AC323" s="18"/>
      <c r="AD323" s="18"/>
    </row>
    <row r="324" spans="1:30" s="14" customFormat="1" x14ac:dyDescent="0.3">
      <c r="A324" s="13"/>
      <c r="B324" s="13" t="s">
        <v>3665</v>
      </c>
      <c r="C324" s="13" t="s">
        <v>3666</v>
      </c>
      <c r="D324" s="13" t="s">
        <v>556</v>
      </c>
      <c r="E324" s="35"/>
      <c r="F324" s="35"/>
      <c r="G324" s="35"/>
      <c r="H324" s="35"/>
      <c r="I324" s="35"/>
      <c r="J324" s="35"/>
      <c r="K324" s="35"/>
      <c r="L324" s="35"/>
      <c r="M324" s="35"/>
      <c r="N324" s="35"/>
      <c r="O324" s="4"/>
      <c r="P324" s="35"/>
      <c r="Q324" s="35"/>
      <c r="R324" s="35"/>
      <c r="S324" s="12"/>
      <c r="T324" s="12"/>
      <c r="U324" s="12"/>
      <c r="X324" s="18"/>
      <c r="Y324" s="18"/>
      <c r="Z324" s="18"/>
      <c r="AA324" s="18"/>
      <c r="AB324" s="18"/>
      <c r="AC324" s="18"/>
      <c r="AD324" s="18"/>
    </row>
    <row r="325" spans="1:30" s="14" customFormat="1" ht="28.8" x14ac:dyDescent="0.3">
      <c r="A325" s="13"/>
      <c r="B325" s="13" t="s">
        <v>3668</v>
      </c>
      <c r="C325" s="13" t="s">
        <v>3669</v>
      </c>
      <c r="D325" s="13" t="s">
        <v>556</v>
      </c>
      <c r="E325" s="35"/>
      <c r="F325" s="35"/>
      <c r="G325" s="35"/>
      <c r="H325" s="35"/>
      <c r="I325" s="35"/>
      <c r="J325" s="35"/>
      <c r="K325" s="35"/>
      <c r="L325" s="35"/>
      <c r="M325" s="35"/>
      <c r="N325" s="35"/>
      <c r="O325" s="4"/>
      <c r="P325" s="35"/>
      <c r="Q325" s="35"/>
      <c r="R325" s="35"/>
      <c r="S325" s="12"/>
      <c r="T325" s="12"/>
      <c r="U325" s="12"/>
      <c r="X325" s="18"/>
      <c r="Y325" s="18"/>
      <c r="Z325" s="18"/>
      <c r="AA325" s="18"/>
      <c r="AB325" s="18"/>
      <c r="AC325" s="18"/>
      <c r="AD325" s="18"/>
    </row>
    <row r="326" spans="1:30" s="14" customFormat="1" x14ac:dyDescent="0.3">
      <c r="A326" s="11"/>
      <c r="B326" s="11" t="s">
        <v>3671</v>
      </c>
      <c r="C326" s="11" t="s">
        <v>3672</v>
      </c>
      <c r="D326" s="11" t="s">
        <v>556</v>
      </c>
      <c r="E326" s="3"/>
      <c r="F326" s="35"/>
      <c r="G326" s="3"/>
      <c r="H326" s="35"/>
      <c r="I326" s="35" t="str">
        <f>IF(AND(ISNUMBER(I327),ISNUMBER(I328)), (I327-I328)/I327, "")</f>
        <v/>
      </c>
      <c r="J326" s="35"/>
      <c r="K326" s="35" t="str">
        <f>IF(AND(ISNUMBER(K327),ISNUMBER(K328)), (K327-K328)/K327, "")</f>
        <v/>
      </c>
      <c r="L326" s="35"/>
      <c r="M326" s="35" t="str">
        <f>IF(AND(ISNUMBER(M327),ISNUMBER(M328)), (M327-M328)/M327, "")</f>
        <v/>
      </c>
      <c r="N326" s="3"/>
      <c r="O326" s="5" t="str">
        <f>IF(AND(ISNUMBER(O327),ISNUMBER(O328)), (O327-O328)/O327, "")</f>
        <v/>
      </c>
      <c r="P326" s="12"/>
      <c r="Q326" s="12"/>
      <c r="R326" s="12"/>
      <c r="S326" s="12"/>
      <c r="T326" s="12"/>
      <c r="U326" s="12"/>
      <c r="X326" s="18"/>
      <c r="Y326" s="18"/>
      <c r="Z326" s="18"/>
      <c r="AA326" s="18"/>
      <c r="AB326" s="18"/>
      <c r="AC326" s="18"/>
      <c r="AD326" s="18"/>
    </row>
    <row r="327" spans="1:30" s="14" customFormat="1" x14ac:dyDescent="0.3">
      <c r="A327" s="13"/>
      <c r="B327" s="13" t="s">
        <v>3675</v>
      </c>
      <c r="C327" s="13" t="s">
        <v>3676</v>
      </c>
      <c r="D327" s="13" t="s">
        <v>556</v>
      </c>
      <c r="E327" s="35"/>
      <c r="F327" s="35"/>
      <c r="G327" s="35"/>
      <c r="H327" s="35"/>
      <c r="I327" s="35"/>
      <c r="J327" s="35"/>
      <c r="K327" s="35"/>
      <c r="L327" s="35"/>
      <c r="M327" s="35"/>
      <c r="N327" s="35"/>
      <c r="O327" s="4"/>
      <c r="P327" s="35"/>
      <c r="Q327" s="35"/>
      <c r="R327" s="35"/>
      <c r="S327" s="12"/>
      <c r="T327" s="12"/>
      <c r="U327" s="12"/>
      <c r="X327" s="18"/>
      <c r="Y327" s="18"/>
      <c r="Z327" s="18"/>
      <c r="AA327" s="18"/>
      <c r="AB327" s="18"/>
      <c r="AC327" s="18"/>
      <c r="AD327" s="18"/>
    </row>
    <row r="328" spans="1:30" s="14" customFormat="1" x14ac:dyDescent="0.3">
      <c r="A328" s="13"/>
      <c r="B328" s="13" t="s">
        <v>3678</v>
      </c>
      <c r="C328" s="13" t="s">
        <v>3679</v>
      </c>
      <c r="D328" s="13" t="s">
        <v>556</v>
      </c>
      <c r="E328" s="35"/>
      <c r="F328" s="35"/>
      <c r="G328" s="35"/>
      <c r="H328" s="35"/>
      <c r="I328" s="35"/>
      <c r="J328" s="35"/>
      <c r="K328" s="35"/>
      <c r="L328" s="35"/>
      <c r="M328" s="35"/>
      <c r="N328" s="35"/>
      <c r="O328" s="4"/>
      <c r="P328" s="35"/>
      <c r="Q328" s="35"/>
      <c r="R328" s="35"/>
      <c r="S328" s="12"/>
      <c r="T328" s="12"/>
      <c r="U328" s="12"/>
      <c r="X328" s="18"/>
      <c r="Y328" s="18"/>
      <c r="Z328" s="18"/>
      <c r="AA328" s="18"/>
      <c r="AB328" s="18"/>
      <c r="AC328" s="18"/>
      <c r="AD328" s="18"/>
    </row>
    <row r="329" spans="1:30" s="14" customFormat="1" ht="15.6" x14ac:dyDescent="0.3">
      <c r="A329" s="9"/>
      <c r="B329" s="9" t="s">
        <v>556</v>
      </c>
      <c r="C329" s="9" t="s">
        <v>4555</v>
      </c>
      <c r="D329" s="10" t="s">
        <v>556</v>
      </c>
      <c r="E329" s="10"/>
      <c r="F329" s="10"/>
      <c r="G329" s="10"/>
      <c r="H329" s="10"/>
      <c r="I329" s="10"/>
      <c r="J329" s="10"/>
      <c r="K329" s="10"/>
      <c r="L329" s="10"/>
      <c r="M329" s="10"/>
      <c r="N329" s="10"/>
      <c r="O329" s="10"/>
      <c r="P329" s="10"/>
      <c r="Q329" s="10"/>
      <c r="R329" s="10"/>
      <c r="S329" s="10"/>
      <c r="T329" s="10"/>
      <c r="U329" s="10"/>
      <c r="X329" s="18"/>
      <c r="Y329" s="18"/>
      <c r="Z329" s="18"/>
      <c r="AA329" s="18"/>
      <c r="AB329" s="18"/>
      <c r="AC329" s="18"/>
      <c r="AD329" s="18"/>
    </row>
    <row r="330" spans="1:30" s="14" customFormat="1" x14ac:dyDescent="0.3">
      <c r="A330" s="11"/>
      <c r="B330" s="11" t="s">
        <v>885</v>
      </c>
      <c r="C330" s="11" t="s">
        <v>886</v>
      </c>
      <c r="D330" s="11" t="s">
        <v>556</v>
      </c>
      <c r="E330" s="3"/>
      <c r="F330" s="3"/>
      <c r="G330" s="35"/>
      <c r="H330" s="35"/>
      <c r="I330" s="35" t="str">
        <f>IF(AND(ISNUMBER(I331),ISNUMBER(I332)), (I331-I332)/I331, "")</f>
        <v/>
      </c>
      <c r="J330" s="35"/>
      <c r="K330" s="35" t="str">
        <f>IF(AND(ISNUMBER(K331),ISNUMBER(K332)), (K331-K332)/K331, "")</f>
        <v/>
      </c>
      <c r="L330" s="35"/>
      <c r="M330" s="35" t="str">
        <f>IF(AND(ISNUMBER(M331),ISNUMBER(M332)), (M331-M332)/M331, "")</f>
        <v/>
      </c>
      <c r="N330" s="35"/>
      <c r="O330" s="5" t="str">
        <f>IF(AND(ISNUMBER(O331),ISNUMBER(O332)), (O331-O332)/O331, "")</f>
        <v/>
      </c>
      <c r="P330" s="35"/>
      <c r="Q330" s="35"/>
      <c r="R330" s="12"/>
      <c r="S330" s="12"/>
      <c r="T330" s="12"/>
      <c r="U330" s="12"/>
      <c r="X330" s="18"/>
      <c r="Y330" s="18"/>
      <c r="Z330" s="18"/>
      <c r="AA330" s="18"/>
      <c r="AB330" s="18"/>
      <c r="AC330" s="18"/>
      <c r="AD330" s="18"/>
    </row>
    <row r="331" spans="1:30" s="14" customFormat="1" x14ac:dyDescent="0.3">
      <c r="A331" s="13"/>
      <c r="B331" s="13" t="s">
        <v>894</v>
      </c>
      <c r="C331" s="13" t="s">
        <v>895</v>
      </c>
      <c r="D331" s="13" t="s">
        <v>556</v>
      </c>
      <c r="E331" s="35"/>
      <c r="F331" s="35"/>
      <c r="G331" s="35"/>
      <c r="H331" s="35"/>
      <c r="I331" s="35"/>
      <c r="J331" s="35"/>
      <c r="K331" s="35"/>
      <c r="L331" s="35"/>
      <c r="M331" s="35"/>
      <c r="N331" s="35"/>
      <c r="O331" s="4"/>
      <c r="P331" s="35"/>
      <c r="Q331" s="35"/>
      <c r="R331" s="35"/>
      <c r="S331" s="12"/>
      <c r="T331" s="12"/>
      <c r="U331" s="12"/>
      <c r="X331" s="18"/>
      <c r="Y331" s="18"/>
      <c r="Z331" s="18"/>
      <c r="AA331" s="18"/>
      <c r="AB331" s="18"/>
      <c r="AC331" s="18"/>
      <c r="AD331" s="18"/>
    </row>
    <row r="332" spans="1:30" s="14" customFormat="1" x14ac:dyDescent="0.3">
      <c r="A332" s="13"/>
      <c r="B332" s="13" t="s">
        <v>899</v>
      </c>
      <c r="C332" s="13" t="s">
        <v>900</v>
      </c>
      <c r="D332" s="13" t="s">
        <v>556</v>
      </c>
      <c r="E332" s="35"/>
      <c r="F332" s="35"/>
      <c r="G332" s="35"/>
      <c r="H332" s="35"/>
      <c r="I332" s="35"/>
      <c r="J332" s="35"/>
      <c r="K332" s="35"/>
      <c r="L332" s="35"/>
      <c r="M332" s="35"/>
      <c r="N332" s="35"/>
      <c r="O332" s="4"/>
      <c r="P332" s="35"/>
      <c r="Q332" s="35"/>
      <c r="R332" s="35"/>
      <c r="S332" s="12"/>
      <c r="T332" s="12"/>
      <c r="U332" s="12"/>
      <c r="X332" s="18"/>
      <c r="Y332" s="18"/>
      <c r="Z332" s="18"/>
      <c r="AA332" s="18"/>
      <c r="AB332" s="18"/>
      <c r="AC332" s="18"/>
      <c r="AD332" s="18"/>
    </row>
    <row r="333" spans="1:30" s="14" customFormat="1" x14ac:dyDescent="0.3">
      <c r="A333" s="11"/>
      <c r="B333" s="11" t="s">
        <v>1546</v>
      </c>
      <c r="C333" s="11" t="s">
        <v>1547</v>
      </c>
      <c r="D333" s="11" t="s">
        <v>556</v>
      </c>
      <c r="E333" s="3"/>
      <c r="F333" s="3"/>
      <c r="G333" s="35"/>
      <c r="H333" s="35"/>
      <c r="I333" s="35" t="str">
        <f t="shared" ref="I333" si="62">IF(AND(ISNUMBER(I334),ISNUMBER(I335)), I334/I335, "")</f>
        <v/>
      </c>
      <c r="J333" s="35"/>
      <c r="K333" s="35" t="str">
        <f t="shared" ref="K333" si="63">IF(AND(ISNUMBER(K334),ISNUMBER(K335)), K334/K335, "")</f>
        <v/>
      </c>
      <c r="L333" s="35"/>
      <c r="M333" s="35" t="str">
        <f t="shared" ref="M333" si="64">IF(AND(ISNUMBER(M334),ISNUMBER(M335)), M334/M335, "")</f>
        <v/>
      </c>
      <c r="N333" s="35"/>
      <c r="O333" s="5" t="str">
        <f t="shared" ref="O333" si="65">IF(AND(ISNUMBER(O334),ISNUMBER(O335)), O334/O335, "")</f>
        <v/>
      </c>
      <c r="P333" s="35"/>
      <c r="Q333" s="35"/>
      <c r="R333" s="12"/>
      <c r="S333" s="12"/>
      <c r="T333" s="12"/>
      <c r="U333" s="12"/>
      <c r="X333" s="18"/>
      <c r="Y333" s="18"/>
      <c r="Z333" s="18"/>
      <c r="AA333" s="18"/>
      <c r="AB333" s="18"/>
      <c r="AC333" s="18"/>
      <c r="AD333" s="18"/>
    </row>
    <row r="334" spans="1:30" s="14" customFormat="1" x14ac:dyDescent="0.3">
      <c r="A334" s="13"/>
      <c r="B334" s="13" t="s">
        <v>1553</v>
      </c>
      <c r="C334" s="13" t="s">
        <v>1554</v>
      </c>
      <c r="D334" s="13" t="s">
        <v>556</v>
      </c>
      <c r="E334" s="35"/>
      <c r="F334" s="35"/>
      <c r="G334" s="35"/>
      <c r="H334" s="35"/>
      <c r="I334" s="35"/>
      <c r="J334" s="35"/>
      <c r="K334" s="35"/>
      <c r="L334" s="35"/>
      <c r="M334" s="35"/>
      <c r="N334" s="35"/>
      <c r="O334" s="4"/>
      <c r="P334" s="35"/>
      <c r="Q334" s="35"/>
      <c r="R334" s="35"/>
      <c r="S334" s="12"/>
      <c r="T334" s="12"/>
      <c r="U334" s="12"/>
      <c r="X334" s="18"/>
      <c r="Y334" s="18"/>
      <c r="Z334" s="18"/>
      <c r="AA334" s="18"/>
      <c r="AB334" s="18"/>
      <c r="AC334" s="18"/>
      <c r="AD334" s="18"/>
    </row>
    <row r="335" spans="1:30" s="14" customFormat="1" x14ac:dyDescent="0.3">
      <c r="A335" s="13"/>
      <c r="B335" s="13" t="s">
        <v>1557</v>
      </c>
      <c r="C335" s="13" t="s">
        <v>1558</v>
      </c>
      <c r="D335" s="13" t="s">
        <v>556</v>
      </c>
      <c r="E335" s="35"/>
      <c r="F335" s="35"/>
      <c r="G335" s="35"/>
      <c r="H335" s="35"/>
      <c r="I335" s="35"/>
      <c r="J335" s="35"/>
      <c r="K335" s="35"/>
      <c r="L335" s="35"/>
      <c r="M335" s="35"/>
      <c r="N335" s="35"/>
      <c r="O335" s="4"/>
      <c r="P335" s="35"/>
      <c r="Q335" s="35"/>
      <c r="R335" s="35"/>
      <c r="S335" s="12"/>
      <c r="T335" s="12"/>
      <c r="U335" s="12"/>
      <c r="X335" s="18"/>
      <c r="Y335" s="18"/>
      <c r="Z335" s="18"/>
      <c r="AA335" s="18"/>
      <c r="AB335" s="18"/>
      <c r="AC335" s="18"/>
      <c r="AD335" s="18"/>
    </row>
    <row r="336" spans="1:30" s="14" customFormat="1" x14ac:dyDescent="0.3">
      <c r="A336" s="11"/>
      <c r="B336" s="11" t="s">
        <v>1561</v>
      </c>
      <c r="C336" s="11" t="s">
        <v>1562</v>
      </c>
      <c r="D336" s="11" t="s">
        <v>556</v>
      </c>
      <c r="E336" s="3"/>
      <c r="F336" s="3"/>
      <c r="G336" s="35"/>
      <c r="H336" s="35"/>
      <c r="I336" s="35" t="str">
        <f t="shared" ref="I336" si="66">IF(AND(ISNUMBER(I337),ISNUMBER(I338)), I337/I338, "")</f>
        <v/>
      </c>
      <c r="J336" s="35"/>
      <c r="K336" s="35" t="str">
        <f t="shared" ref="K336" si="67">IF(AND(ISNUMBER(K337),ISNUMBER(K338)), K337/K338, "")</f>
        <v/>
      </c>
      <c r="L336" s="35"/>
      <c r="M336" s="35" t="str">
        <f t="shared" ref="M336" si="68">IF(AND(ISNUMBER(M337),ISNUMBER(M338)), M337/M338, "")</f>
        <v/>
      </c>
      <c r="N336" s="35"/>
      <c r="O336" s="5" t="str">
        <f t="shared" ref="O336" si="69">IF(AND(ISNUMBER(O337),ISNUMBER(O338)), O337/O338, "")</f>
        <v/>
      </c>
      <c r="P336" s="35"/>
      <c r="Q336" s="35"/>
      <c r="R336" s="12"/>
      <c r="S336" s="12"/>
      <c r="T336" s="12"/>
      <c r="U336" s="12"/>
      <c r="X336" s="18"/>
      <c r="Y336" s="18"/>
      <c r="Z336" s="18"/>
      <c r="AA336" s="18"/>
      <c r="AB336" s="18"/>
      <c r="AC336" s="18"/>
      <c r="AD336" s="18"/>
    </row>
    <row r="337" spans="1:30" s="14" customFormat="1" x14ac:dyDescent="0.3">
      <c r="A337" s="13"/>
      <c r="B337" s="13" t="s">
        <v>1567</v>
      </c>
      <c r="C337" s="13" t="s">
        <v>1568</v>
      </c>
      <c r="D337" s="13" t="s">
        <v>556</v>
      </c>
      <c r="E337" s="35"/>
      <c r="F337" s="35"/>
      <c r="G337" s="35"/>
      <c r="H337" s="35"/>
      <c r="I337" s="35"/>
      <c r="J337" s="35"/>
      <c r="K337" s="35"/>
      <c r="L337" s="35"/>
      <c r="M337" s="35"/>
      <c r="N337" s="35"/>
      <c r="O337" s="4"/>
      <c r="P337" s="35"/>
      <c r="Q337" s="35"/>
      <c r="R337" s="35"/>
      <c r="S337" s="12"/>
      <c r="T337" s="12"/>
      <c r="U337" s="12"/>
      <c r="X337" s="18"/>
      <c r="Y337" s="18"/>
      <c r="Z337" s="18"/>
      <c r="AA337" s="18"/>
      <c r="AB337" s="18"/>
      <c r="AC337" s="18"/>
      <c r="AD337" s="18"/>
    </row>
    <row r="338" spans="1:30" s="14" customFormat="1" x14ac:dyDescent="0.3">
      <c r="A338" s="13"/>
      <c r="B338" s="13" t="s">
        <v>1571</v>
      </c>
      <c r="C338" s="13" t="s">
        <v>1572</v>
      </c>
      <c r="D338" s="13" t="s">
        <v>556</v>
      </c>
      <c r="E338" s="35"/>
      <c r="F338" s="35"/>
      <c r="G338" s="35"/>
      <c r="H338" s="35"/>
      <c r="I338" s="35"/>
      <c r="J338" s="35"/>
      <c r="K338" s="35"/>
      <c r="L338" s="35"/>
      <c r="M338" s="35"/>
      <c r="N338" s="35"/>
      <c r="O338" s="4"/>
      <c r="P338" s="35"/>
      <c r="Q338" s="35"/>
      <c r="R338" s="35"/>
      <c r="S338" s="12"/>
      <c r="T338" s="12"/>
      <c r="U338" s="12"/>
      <c r="X338" s="18"/>
      <c r="Y338" s="18"/>
      <c r="Z338" s="18"/>
      <c r="AA338" s="18"/>
      <c r="AB338" s="18"/>
      <c r="AC338" s="18"/>
      <c r="AD338" s="18"/>
    </row>
    <row r="339" spans="1:30" s="14" customFormat="1" x14ac:dyDescent="0.3">
      <c r="A339" s="11"/>
      <c r="B339" s="11" t="s">
        <v>1576</v>
      </c>
      <c r="C339" s="11" t="s">
        <v>1577</v>
      </c>
      <c r="D339" s="11" t="s">
        <v>556</v>
      </c>
      <c r="E339" s="3"/>
      <c r="F339" s="3"/>
      <c r="G339" s="35"/>
      <c r="H339" s="35"/>
      <c r="I339" s="35" t="str">
        <f t="shared" ref="I339" si="70">IF(AND(ISNUMBER(I340),ISNUMBER(I341)), I340/I341, "")</f>
        <v/>
      </c>
      <c r="J339" s="35"/>
      <c r="K339" s="35" t="str">
        <f t="shared" ref="K339" si="71">IF(AND(ISNUMBER(K340),ISNUMBER(K341)), K340/K341, "")</f>
        <v/>
      </c>
      <c r="L339" s="35"/>
      <c r="M339" s="35" t="str">
        <f t="shared" ref="M339" si="72">IF(AND(ISNUMBER(M340),ISNUMBER(M341)), M340/M341, "")</f>
        <v/>
      </c>
      <c r="N339" s="35"/>
      <c r="O339" s="5" t="str">
        <f t="shared" ref="O339" si="73">IF(AND(ISNUMBER(O340),ISNUMBER(O341)), O340/O341, "")</f>
        <v/>
      </c>
      <c r="P339" s="35"/>
      <c r="Q339" s="35"/>
      <c r="R339" s="12"/>
      <c r="S339" s="12"/>
      <c r="T339" s="12"/>
      <c r="U339" s="12"/>
      <c r="X339" s="18"/>
      <c r="Y339" s="18"/>
      <c r="Z339" s="18"/>
      <c r="AA339" s="18"/>
      <c r="AB339" s="18"/>
      <c r="AC339" s="18"/>
      <c r="AD339" s="18"/>
    </row>
    <row r="340" spans="1:30" s="14" customFormat="1" x14ac:dyDescent="0.3">
      <c r="A340" s="13"/>
      <c r="B340" s="13" t="s">
        <v>1581</v>
      </c>
      <c r="C340" s="13" t="s">
        <v>1582</v>
      </c>
      <c r="D340" s="13" t="s">
        <v>556</v>
      </c>
      <c r="E340" s="35"/>
      <c r="F340" s="35"/>
      <c r="G340" s="35"/>
      <c r="H340" s="35"/>
      <c r="I340" s="35"/>
      <c r="J340" s="35"/>
      <c r="K340" s="35"/>
      <c r="L340" s="35"/>
      <c r="M340" s="35"/>
      <c r="N340" s="35"/>
      <c r="O340" s="4"/>
      <c r="P340" s="35"/>
      <c r="Q340" s="35"/>
      <c r="R340" s="35"/>
      <c r="S340" s="12"/>
      <c r="T340" s="12"/>
      <c r="U340" s="12"/>
      <c r="X340" s="18"/>
      <c r="Y340" s="18"/>
      <c r="Z340" s="18"/>
      <c r="AA340" s="18"/>
      <c r="AB340" s="18"/>
      <c r="AC340" s="18"/>
      <c r="AD340" s="18"/>
    </row>
    <row r="341" spans="1:30" s="14" customFormat="1" x14ac:dyDescent="0.3">
      <c r="A341" s="13"/>
      <c r="B341" s="13" t="s">
        <v>1587</v>
      </c>
      <c r="C341" s="13" t="s">
        <v>1588</v>
      </c>
      <c r="D341" s="13" t="s">
        <v>556</v>
      </c>
      <c r="E341" s="35"/>
      <c r="F341" s="35"/>
      <c r="G341" s="35"/>
      <c r="H341" s="35"/>
      <c r="I341" s="35"/>
      <c r="J341" s="35"/>
      <c r="K341" s="35"/>
      <c r="L341" s="35"/>
      <c r="M341" s="35"/>
      <c r="N341" s="35"/>
      <c r="O341" s="4"/>
      <c r="P341" s="35"/>
      <c r="Q341" s="35"/>
      <c r="R341" s="35"/>
      <c r="S341" s="12"/>
      <c r="T341" s="12"/>
      <c r="U341" s="12"/>
      <c r="X341" s="18"/>
      <c r="Y341" s="18"/>
      <c r="Z341" s="18"/>
      <c r="AA341" s="18"/>
      <c r="AB341" s="18"/>
      <c r="AC341" s="18"/>
      <c r="AD341" s="18"/>
    </row>
    <row r="342" spans="1:30" s="14" customFormat="1" x14ac:dyDescent="0.3">
      <c r="A342" s="11"/>
      <c r="B342" s="11" t="s">
        <v>1857</v>
      </c>
      <c r="C342" s="11" t="s">
        <v>1858</v>
      </c>
      <c r="D342" s="11" t="s">
        <v>556</v>
      </c>
      <c r="E342" s="3"/>
      <c r="F342" s="3"/>
      <c r="G342" s="35"/>
      <c r="H342" s="35"/>
      <c r="I342" s="35" t="str">
        <f>IF(AND(ISNUMBER(I343),ISNUMBER(I344)), I343/(I344/10), "")</f>
        <v/>
      </c>
      <c r="J342" s="35"/>
      <c r="K342" s="35" t="str">
        <f>IF(AND(ISNUMBER(K343),ISNUMBER(K344)), K343/(K344/10), "")</f>
        <v/>
      </c>
      <c r="L342" s="35"/>
      <c r="M342" s="35" t="str">
        <f>IF(AND(ISNUMBER(M343),ISNUMBER(M344)), M343/(M344/10), "")</f>
        <v/>
      </c>
      <c r="N342" s="35"/>
      <c r="O342" s="5" t="str">
        <f>IF(AND(ISNUMBER(O343),ISNUMBER(O344)), O343/(O344/10), "")</f>
        <v/>
      </c>
      <c r="P342" s="35"/>
      <c r="Q342" s="35"/>
      <c r="R342" s="12"/>
      <c r="S342" s="12"/>
      <c r="T342" s="12"/>
      <c r="U342" s="12"/>
      <c r="X342" s="18"/>
      <c r="Y342" s="18"/>
      <c r="Z342" s="18"/>
      <c r="AA342" s="18"/>
      <c r="AB342" s="18"/>
      <c r="AC342" s="18"/>
      <c r="AD342" s="18"/>
    </row>
    <row r="343" spans="1:30" s="14" customFormat="1" x14ac:dyDescent="0.3">
      <c r="A343" s="13"/>
      <c r="B343" s="13" t="s">
        <v>1866</v>
      </c>
      <c r="C343" s="13" t="s">
        <v>1867</v>
      </c>
      <c r="D343" s="13" t="s">
        <v>556</v>
      </c>
      <c r="E343" s="35"/>
      <c r="F343" s="35"/>
      <c r="G343" s="35"/>
      <c r="H343" s="35"/>
      <c r="I343" s="35"/>
      <c r="J343" s="35"/>
      <c r="K343" s="35"/>
      <c r="L343" s="35"/>
      <c r="M343" s="35"/>
      <c r="N343" s="35"/>
      <c r="O343" s="4"/>
      <c r="P343" s="35"/>
      <c r="Q343" s="35"/>
      <c r="R343" s="35"/>
      <c r="S343" s="12"/>
      <c r="T343" s="12"/>
      <c r="U343" s="12"/>
      <c r="X343" s="18"/>
      <c r="Y343" s="18"/>
      <c r="Z343" s="18"/>
      <c r="AA343" s="18"/>
      <c r="AB343" s="18"/>
      <c r="AC343" s="18"/>
      <c r="AD343" s="18"/>
    </row>
    <row r="344" spans="1:30" s="14" customFormat="1" x14ac:dyDescent="0.3">
      <c r="A344" s="13"/>
      <c r="B344" s="13" t="s">
        <v>1871</v>
      </c>
      <c r="C344" s="13" t="s">
        <v>1872</v>
      </c>
      <c r="D344" s="13" t="s">
        <v>556</v>
      </c>
      <c r="E344" s="35"/>
      <c r="F344" s="35"/>
      <c r="G344" s="35"/>
      <c r="H344" s="35"/>
      <c r="I344" s="35"/>
      <c r="J344" s="35"/>
      <c r="K344" s="35"/>
      <c r="L344" s="35"/>
      <c r="M344" s="35"/>
      <c r="N344" s="35"/>
      <c r="O344" s="4"/>
      <c r="P344" s="35"/>
      <c r="Q344" s="35"/>
      <c r="R344" s="35"/>
      <c r="S344" s="12"/>
      <c r="T344" s="12"/>
      <c r="U344" s="12"/>
      <c r="X344" s="18"/>
      <c r="Y344" s="18"/>
      <c r="Z344" s="18"/>
      <c r="AA344" s="18"/>
      <c r="AB344" s="18"/>
      <c r="AC344" s="18"/>
      <c r="AD344" s="18"/>
    </row>
    <row r="345" spans="1:30" s="14" customFormat="1" x14ac:dyDescent="0.3">
      <c r="A345" s="11"/>
      <c r="B345" s="11" t="s">
        <v>1984</v>
      </c>
      <c r="C345" s="11" t="s">
        <v>1985</v>
      </c>
      <c r="D345" s="11" t="s">
        <v>556</v>
      </c>
      <c r="E345" s="3"/>
      <c r="F345" s="3"/>
      <c r="G345" s="35"/>
      <c r="H345" s="35"/>
      <c r="I345" s="35" t="str">
        <f>IF(AND(ISNUMBER(I346),ISNUMBER(I347)), I346/I347*100, "")</f>
        <v/>
      </c>
      <c r="J345" s="35"/>
      <c r="K345" s="35" t="str">
        <f>IF(AND(ISNUMBER(K346),ISNUMBER(K347)), K346/K347*100, "")</f>
        <v/>
      </c>
      <c r="L345" s="35"/>
      <c r="M345" s="35" t="str">
        <f>IF(AND(ISNUMBER(M346),ISNUMBER(M347)), M346/M347*100, "")</f>
        <v/>
      </c>
      <c r="N345" s="35"/>
      <c r="O345" s="5" t="str">
        <f>IF(AND(ISNUMBER(O346),ISNUMBER(O347)), O346/O347*100, "")</f>
        <v/>
      </c>
      <c r="P345" s="35"/>
      <c r="Q345" s="35"/>
      <c r="R345" s="12"/>
      <c r="S345" s="12"/>
      <c r="T345" s="12"/>
      <c r="U345" s="12"/>
      <c r="X345" s="18"/>
      <c r="Y345" s="18"/>
      <c r="Z345" s="18"/>
      <c r="AA345" s="18"/>
      <c r="AB345" s="18"/>
      <c r="AC345" s="18"/>
      <c r="AD345" s="18"/>
    </row>
    <row r="346" spans="1:30" s="14" customFormat="1" x14ac:dyDescent="0.3">
      <c r="A346" s="13"/>
      <c r="B346" s="13" t="s">
        <v>1994</v>
      </c>
      <c r="C346" s="13" t="s">
        <v>1995</v>
      </c>
      <c r="D346" s="13" t="s">
        <v>556</v>
      </c>
      <c r="E346" s="35"/>
      <c r="F346" s="35"/>
      <c r="G346" s="35"/>
      <c r="H346" s="35"/>
      <c r="I346" s="35"/>
      <c r="J346" s="35"/>
      <c r="K346" s="35"/>
      <c r="L346" s="35"/>
      <c r="M346" s="35"/>
      <c r="N346" s="35"/>
      <c r="O346" s="4"/>
      <c r="P346" s="35"/>
      <c r="Q346" s="35"/>
      <c r="R346" s="35"/>
      <c r="S346" s="12"/>
      <c r="T346" s="12"/>
      <c r="U346" s="12"/>
      <c r="X346" s="18"/>
      <c r="Y346" s="18"/>
      <c r="Z346" s="18"/>
      <c r="AA346" s="18"/>
      <c r="AB346" s="18"/>
      <c r="AC346" s="18"/>
      <c r="AD346" s="18"/>
    </row>
    <row r="347" spans="1:30" s="14" customFormat="1" x14ac:dyDescent="0.3">
      <c r="A347" s="13"/>
      <c r="B347" s="13" t="s">
        <v>1999</v>
      </c>
      <c r="C347" s="13" t="s">
        <v>2000</v>
      </c>
      <c r="D347" s="13" t="s">
        <v>556</v>
      </c>
      <c r="E347" s="35"/>
      <c r="F347" s="35"/>
      <c r="G347" s="35"/>
      <c r="H347" s="35"/>
      <c r="I347" s="35"/>
      <c r="J347" s="35"/>
      <c r="K347" s="35"/>
      <c r="L347" s="35"/>
      <c r="M347" s="35"/>
      <c r="N347" s="35"/>
      <c r="O347" s="4"/>
      <c r="P347" s="35"/>
      <c r="Q347" s="35"/>
      <c r="R347" s="35"/>
      <c r="S347" s="12"/>
      <c r="T347" s="12"/>
      <c r="U347" s="12"/>
      <c r="X347" s="18"/>
      <c r="Y347" s="18"/>
      <c r="Z347" s="18"/>
      <c r="AA347" s="18"/>
      <c r="AB347" s="18"/>
      <c r="AC347" s="18"/>
      <c r="AD347" s="18"/>
    </row>
    <row r="348" spans="1:30" s="14" customFormat="1" x14ac:dyDescent="0.3">
      <c r="A348" s="11"/>
      <c r="B348" s="11" t="s">
        <v>2023</v>
      </c>
      <c r="C348" s="11" t="s">
        <v>2024</v>
      </c>
      <c r="D348" s="11" t="s">
        <v>556</v>
      </c>
      <c r="E348" s="3"/>
      <c r="F348" s="3"/>
      <c r="G348" s="35"/>
      <c r="H348" s="35"/>
      <c r="I348" s="35" t="str">
        <f>IF(AND(ISNUMBER(I349),ISNUMBER(I350)), I349/I350*100, "")</f>
        <v/>
      </c>
      <c r="J348" s="35"/>
      <c r="K348" s="35" t="str">
        <f>IF(AND(ISNUMBER(K349),ISNUMBER(K350)), K349/K350*100, "")</f>
        <v/>
      </c>
      <c r="L348" s="35"/>
      <c r="M348" s="35" t="str">
        <f>IF(AND(ISNUMBER(M349),ISNUMBER(M350)), M349/M350*100, "")</f>
        <v/>
      </c>
      <c r="N348" s="35"/>
      <c r="O348" s="5" t="str">
        <f>IF(AND(ISNUMBER(O349),ISNUMBER(O350)), O349/O350*100, "")</f>
        <v/>
      </c>
      <c r="P348" s="35"/>
      <c r="Q348" s="35"/>
      <c r="R348" s="12"/>
      <c r="S348" s="12"/>
      <c r="T348" s="12"/>
      <c r="U348" s="12"/>
      <c r="X348" s="18"/>
      <c r="Y348" s="18"/>
      <c r="Z348" s="18"/>
      <c r="AA348" s="18"/>
      <c r="AB348" s="18"/>
      <c r="AC348" s="18"/>
      <c r="AD348" s="18"/>
    </row>
    <row r="349" spans="1:30" s="14" customFormat="1" x14ac:dyDescent="0.3">
      <c r="A349" s="13"/>
      <c r="B349" s="13" t="s">
        <v>2030</v>
      </c>
      <c r="C349" s="13" t="s">
        <v>2031</v>
      </c>
      <c r="D349" s="13" t="s">
        <v>556</v>
      </c>
      <c r="E349" s="35"/>
      <c r="F349" s="35"/>
      <c r="G349" s="35"/>
      <c r="H349" s="35"/>
      <c r="I349" s="35"/>
      <c r="J349" s="35"/>
      <c r="K349" s="35"/>
      <c r="L349" s="35"/>
      <c r="M349" s="35"/>
      <c r="N349" s="35"/>
      <c r="O349" s="4"/>
      <c r="P349" s="35"/>
      <c r="Q349" s="35"/>
      <c r="R349" s="35"/>
      <c r="S349" s="12"/>
      <c r="T349" s="12"/>
      <c r="U349" s="12"/>
      <c r="X349" s="18"/>
      <c r="Y349" s="18"/>
      <c r="Z349" s="18"/>
      <c r="AA349" s="18"/>
      <c r="AB349" s="18"/>
      <c r="AC349" s="18"/>
      <c r="AD349" s="18"/>
    </row>
    <row r="350" spans="1:30" s="14" customFormat="1" x14ac:dyDescent="0.3">
      <c r="A350" s="13"/>
      <c r="B350" s="13" t="s">
        <v>2035</v>
      </c>
      <c r="C350" s="13" t="s">
        <v>2036</v>
      </c>
      <c r="D350" s="13" t="s">
        <v>556</v>
      </c>
      <c r="E350" s="35"/>
      <c r="F350" s="35"/>
      <c r="G350" s="35"/>
      <c r="H350" s="35"/>
      <c r="I350" s="35"/>
      <c r="J350" s="35"/>
      <c r="K350" s="35"/>
      <c r="L350" s="35"/>
      <c r="M350" s="35"/>
      <c r="N350" s="35"/>
      <c r="O350" s="4"/>
      <c r="P350" s="35"/>
      <c r="Q350" s="35"/>
      <c r="R350" s="35"/>
      <c r="S350" s="12"/>
      <c r="T350" s="12"/>
      <c r="U350" s="12"/>
      <c r="X350" s="18"/>
      <c r="Y350" s="18"/>
      <c r="Z350" s="18"/>
      <c r="AA350" s="18"/>
      <c r="AB350" s="18"/>
      <c r="AC350" s="18"/>
      <c r="AD350" s="18"/>
    </row>
    <row r="351" spans="1:30" s="14" customFormat="1" x14ac:dyDescent="0.3">
      <c r="A351" s="11"/>
      <c r="B351" s="11" t="s">
        <v>2056</v>
      </c>
      <c r="C351" s="11" t="s">
        <v>2057</v>
      </c>
      <c r="D351" s="11" t="s">
        <v>556</v>
      </c>
      <c r="E351" s="3"/>
      <c r="F351" s="3"/>
      <c r="G351" s="35"/>
      <c r="H351" s="35"/>
      <c r="I351" s="35" t="str">
        <f>IF(AND(ISNUMBER(I352),ISNUMBER(I353)), I352/I353*1000, "")</f>
        <v/>
      </c>
      <c r="J351" s="35"/>
      <c r="K351" s="35" t="str">
        <f>IF(AND(ISNUMBER(K352),ISNUMBER(K353)), K352/K353*1000, "")</f>
        <v/>
      </c>
      <c r="L351" s="35"/>
      <c r="M351" s="35" t="str">
        <f>IF(AND(ISNUMBER(M352),ISNUMBER(M353)), M352/M353*1000, "")</f>
        <v/>
      </c>
      <c r="N351" s="35"/>
      <c r="O351" s="5" t="str">
        <f>IF(AND(ISNUMBER(O352),ISNUMBER(O353)), O352/O353*1000, "")</f>
        <v/>
      </c>
      <c r="P351" s="35"/>
      <c r="Q351" s="35"/>
      <c r="R351" s="12"/>
      <c r="S351" s="12"/>
      <c r="T351" s="12"/>
      <c r="U351" s="12"/>
      <c r="X351" s="18"/>
      <c r="Y351" s="18"/>
      <c r="Z351" s="18"/>
      <c r="AA351" s="18"/>
      <c r="AB351" s="18"/>
      <c r="AC351" s="18"/>
      <c r="AD351" s="18"/>
    </row>
    <row r="352" spans="1:30" s="14" customFormat="1" x14ac:dyDescent="0.3">
      <c r="A352" s="13"/>
      <c r="B352" s="13" t="s">
        <v>2063</v>
      </c>
      <c r="C352" s="13" t="s">
        <v>2064</v>
      </c>
      <c r="D352" s="13" t="s">
        <v>556</v>
      </c>
      <c r="E352" s="35"/>
      <c r="F352" s="35"/>
      <c r="G352" s="35"/>
      <c r="H352" s="35"/>
      <c r="I352" s="35"/>
      <c r="J352" s="35"/>
      <c r="K352" s="35"/>
      <c r="L352" s="35"/>
      <c r="M352" s="35"/>
      <c r="N352" s="35"/>
      <c r="O352" s="4"/>
      <c r="P352" s="35"/>
      <c r="Q352" s="35"/>
      <c r="R352" s="35"/>
      <c r="S352" s="12"/>
      <c r="T352" s="12"/>
      <c r="U352" s="12"/>
      <c r="X352" s="18"/>
      <c r="Y352" s="18"/>
      <c r="Z352" s="18"/>
      <c r="AA352" s="18"/>
      <c r="AB352" s="18"/>
      <c r="AC352" s="18"/>
      <c r="AD352" s="18"/>
    </row>
    <row r="353" spans="1:30" s="14" customFormat="1" x14ac:dyDescent="0.3">
      <c r="A353" s="13"/>
      <c r="B353" s="13" t="s">
        <v>2067</v>
      </c>
      <c r="C353" s="13" t="s">
        <v>2068</v>
      </c>
      <c r="D353" s="13" t="s">
        <v>556</v>
      </c>
      <c r="E353" s="35"/>
      <c r="F353" s="35"/>
      <c r="G353" s="35"/>
      <c r="H353" s="35"/>
      <c r="I353" s="35"/>
      <c r="J353" s="35"/>
      <c r="K353" s="35"/>
      <c r="L353" s="35"/>
      <c r="M353" s="35"/>
      <c r="N353" s="35"/>
      <c r="O353" s="4"/>
      <c r="P353" s="35"/>
      <c r="Q353" s="35"/>
      <c r="R353" s="35"/>
      <c r="S353" s="12"/>
      <c r="T353" s="12"/>
      <c r="U353" s="12"/>
      <c r="X353" s="18"/>
      <c r="Y353" s="18"/>
      <c r="Z353" s="18"/>
      <c r="AA353" s="18"/>
      <c r="AB353" s="18"/>
      <c r="AC353" s="18"/>
      <c r="AD353" s="18"/>
    </row>
    <row r="354" spans="1:30" s="14" customFormat="1" x14ac:dyDescent="0.3">
      <c r="A354" s="11"/>
      <c r="B354" s="11" t="s">
        <v>2091</v>
      </c>
      <c r="C354" s="11" t="s">
        <v>4556</v>
      </c>
      <c r="D354" s="11" t="s">
        <v>556</v>
      </c>
      <c r="E354" s="3"/>
      <c r="F354" s="3"/>
      <c r="G354" s="35"/>
      <c r="H354" s="35"/>
      <c r="I354" s="35" t="str">
        <f>IF(AND(ISNUMBER(I355),ISNUMBER(I356)), I355/I356, "")</f>
        <v/>
      </c>
      <c r="J354" s="35"/>
      <c r="K354" s="35" t="str">
        <f>IF(AND(ISNUMBER(K355),ISNUMBER(K356)), K355/K356, "")</f>
        <v/>
      </c>
      <c r="L354" s="35"/>
      <c r="M354" s="35" t="str">
        <f>IF(AND(ISNUMBER(M355),ISNUMBER(M356)), M355/M356, "")</f>
        <v/>
      </c>
      <c r="N354" s="35"/>
      <c r="O354" s="5" t="str">
        <f>IF(AND(ISNUMBER(O355),ISNUMBER(O356)), O355/O356, "")</f>
        <v/>
      </c>
      <c r="P354" s="35"/>
      <c r="Q354" s="35"/>
      <c r="R354" s="12"/>
      <c r="S354" s="12"/>
      <c r="T354" s="12"/>
      <c r="U354" s="12"/>
      <c r="X354" s="18"/>
      <c r="Y354" s="18"/>
      <c r="Z354" s="18"/>
      <c r="AA354" s="18"/>
      <c r="AB354" s="18"/>
      <c r="AC354" s="18"/>
      <c r="AD354" s="18"/>
    </row>
    <row r="355" spans="1:30" s="14" customFormat="1" x14ac:dyDescent="0.3">
      <c r="A355" s="13"/>
      <c r="B355" s="13" t="s">
        <v>2100</v>
      </c>
      <c r="C355" s="13" t="s">
        <v>2101</v>
      </c>
      <c r="D355" s="13" t="s">
        <v>556</v>
      </c>
      <c r="E355" s="35"/>
      <c r="F355" s="35"/>
      <c r="G355" s="35"/>
      <c r="H355" s="35"/>
      <c r="I355" s="35"/>
      <c r="J355" s="35"/>
      <c r="K355" s="35"/>
      <c r="L355" s="35"/>
      <c r="M355" s="35"/>
      <c r="N355" s="35"/>
      <c r="O355" s="4"/>
      <c r="P355" s="35"/>
      <c r="Q355" s="35"/>
      <c r="R355" s="35"/>
      <c r="S355" s="12"/>
      <c r="T355" s="12"/>
      <c r="U355" s="12"/>
      <c r="X355" s="18"/>
      <c r="Y355" s="18"/>
      <c r="Z355" s="18"/>
      <c r="AA355" s="18"/>
      <c r="AB355" s="18"/>
      <c r="AC355" s="18"/>
      <c r="AD355" s="18"/>
    </row>
    <row r="356" spans="1:30" s="14" customFormat="1" x14ac:dyDescent="0.3">
      <c r="A356" s="13"/>
      <c r="B356" s="13" t="s">
        <v>2106</v>
      </c>
      <c r="C356" s="13" t="s">
        <v>2107</v>
      </c>
      <c r="D356" s="13" t="s">
        <v>556</v>
      </c>
      <c r="E356" s="35"/>
      <c r="F356" s="35"/>
      <c r="G356" s="35"/>
      <c r="H356" s="35"/>
      <c r="I356" s="35"/>
      <c r="J356" s="35"/>
      <c r="K356" s="35"/>
      <c r="L356" s="35"/>
      <c r="M356" s="35"/>
      <c r="N356" s="35"/>
      <c r="O356" s="4"/>
      <c r="P356" s="35"/>
      <c r="Q356" s="35"/>
      <c r="R356" s="35"/>
      <c r="S356" s="12"/>
      <c r="T356" s="12"/>
      <c r="U356" s="12"/>
      <c r="X356" s="18"/>
      <c r="Y356" s="18"/>
      <c r="Z356" s="18"/>
      <c r="AA356" s="18"/>
      <c r="AB356" s="18"/>
      <c r="AC356" s="18"/>
      <c r="AD356" s="18"/>
    </row>
    <row r="357" spans="1:30" s="14" customFormat="1" x14ac:dyDescent="0.3">
      <c r="A357" s="11"/>
      <c r="B357" s="11" t="s">
        <v>2126</v>
      </c>
      <c r="C357" s="11" t="s">
        <v>2127</v>
      </c>
      <c r="D357" s="11" t="s">
        <v>556</v>
      </c>
      <c r="E357" s="3"/>
      <c r="F357" s="3"/>
      <c r="G357" s="35"/>
      <c r="H357" s="35"/>
      <c r="I357" s="35" t="str">
        <f>IF(AND(ISNUMBER(I358),ISNUMBER(I359)), I358/I359, "")</f>
        <v/>
      </c>
      <c r="J357" s="35"/>
      <c r="K357" s="35" t="str">
        <f>IF(AND(ISNUMBER(K358),ISNUMBER(K359)), K358/K359, "")</f>
        <v/>
      </c>
      <c r="L357" s="35"/>
      <c r="M357" s="35" t="str">
        <f>IF(AND(ISNUMBER(M358),ISNUMBER(M359)), M358/M359, "")</f>
        <v/>
      </c>
      <c r="N357" s="35"/>
      <c r="O357" s="5" t="str">
        <f>IF(AND(ISNUMBER(O358),ISNUMBER(O359)), O358/O359, "")</f>
        <v/>
      </c>
      <c r="P357" s="35"/>
      <c r="Q357" s="35"/>
      <c r="R357" s="12"/>
      <c r="S357" s="12"/>
      <c r="T357" s="12"/>
      <c r="U357" s="12"/>
      <c r="X357" s="18"/>
      <c r="Y357" s="18"/>
      <c r="Z357" s="18"/>
      <c r="AA357" s="18"/>
      <c r="AB357" s="18"/>
      <c r="AC357" s="18"/>
      <c r="AD357" s="18"/>
    </row>
    <row r="358" spans="1:30" s="14" customFormat="1" ht="28.8" x14ac:dyDescent="0.3">
      <c r="A358" s="13"/>
      <c r="B358" s="13" t="s">
        <v>2134</v>
      </c>
      <c r="C358" s="13" t="s">
        <v>2135</v>
      </c>
      <c r="D358" s="13" t="s">
        <v>556</v>
      </c>
      <c r="E358" s="35"/>
      <c r="F358" s="35"/>
      <c r="G358" s="35"/>
      <c r="H358" s="35"/>
      <c r="I358" s="35"/>
      <c r="J358" s="35"/>
      <c r="K358" s="35"/>
      <c r="L358" s="35"/>
      <c r="M358" s="35"/>
      <c r="N358" s="35"/>
      <c r="O358" s="4"/>
      <c r="P358" s="35"/>
      <c r="Q358" s="35"/>
      <c r="R358" s="35"/>
      <c r="S358" s="12"/>
      <c r="T358" s="12"/>
      <c r="U358" s="12"/>
      <c r="X358" s="18"/>
      <c r="Y358" s="18"/>
      <c r="Z358" s="18"/>
      <c r="AA358" s="18"/>
      <c r="AB358" s="18"/>
      <c r="AC358" s="18"/>
      <c r="AD358" s="18"/>
    </row>
    <row r="359" spans="1:30" s="14" customFormat="1" x14ac:dyDescent="0.3">
      <c r="A359" s="13"/>
      <c r="B359" s="13" t="s">
        <v>2139</v>
      </c>
      <c r="C359" s="13" t="s">
        <v>2140</v>
      </c>
      <c r="D359" s="13" t="s">
        <v>556</v>
      </c>
      <c r="E359" s="35"/>
      <c r="F359" s="35"/>
      <c r="G359" s="35"/>
      <c r="H359" s="35"/>
      <c r="I359" s="35"/>
      <c r="J359" s="35"/>
      <c r="K359" s="35"/>
      <c r="L359" s="35"/>
      <c r="M359" s="35"/>
      <c r="N359" s="35"/>
      <c r="O359" s="4"/>
      <c r="P359" s="35"/>
      <c r="Q359" s="35"/>
      <c r="R359" s="35"/>
      <c r="S359" s="12"/>
      <c r="T359" s="12"/>
      <c r="U359" s="12"/>
      <c r="X359" s="18"/>
      <c r="Y359" s="18"/>
      <c r="Z359" s="18"/>
      <c r="AA359" s="18"/>
      <c r="AB359" s="18"/>
      <c r="AC359" s="18"/>
      <c r="AD359" s="18"/>
    </row>
    <row r="360" spans="1:30" s="14" customFormat="1" x14ac:dyDescent="0.3">
      <c r="A360" s="11"/>
      <c r="B360" s="11" t="s">
        <v>2229</v>
      </c>
      <c r="C360" s="11" t="s">
        <v>2230</v>
      </c>
      <c r="D360" s="11" t="s">
        <v>556</v>
      </c>
      <c r="E360" s="3"/>
      <c r="F360" s="3"/>
      <c r="G360" s="35"/>
      <c r="H360" s="35"/>
      <c r="I360" s="35" t="str">
        <f>IF(AND(ISNUMBER(I361),ISNUMBER(I362)), (I361-I362)/I361, "")</f>
        <v/>
      </c>
      <c r="J360" s="35"/>
      <c r="K360" s="35" t="str">
        <f>IF(AND(ISNUMBER(K361),ISNUMBER(K362)), (K361-K362)/K361, "")</f>
        <v/>
      </c>
      <c r="L360" s="35"/>
      <c r="M360" s="35" t="str">
        <f>IF(AND(ISNUMBER(M361),ISNUMBER(M362)), (M361-M362)/M361, "")</f>
        <v/>
      </c>
      <c r="N360" s="35"/>
      <c r="O360" s="5" t="str">
        <f>IF(AND(ISNUMBER(O361),ISNUMBER(O362)), (O361-O362)/O361, "")</f>
        <v/>
      </c>
      <c r="P360" s="35"/>
      <c r="Q360" s="35"/>
      <c r="R360" s="12"/>
      <c r="S360" s="12"/>
      <c r="T360" s="12"/>
      <c r="U360" s="12"/>
      <c r="X360" s="18"/>
      <c r="Y360" s="18"/>
      <c r="Z360" s="18"/>
      <c r="AA360" s="18"/>
      <c r="AB360" s="18"/>
      <c r="AC360" s="18"/>
      <c r="AD360" s="18"/>
    </row>
    <row r="361" spans="1:30" s="14" customFormat="1" x14ac:dyDescent="0.3">
      <c r="A361" s="13"/>
      <c r="B361" s="13" t="s">
        <v>2238</v>
      </c>
      <c r="C361" s="13" t="s">
        <v>2239</v>
      </c>
      <c r="D361" s="13" t="s">
        <v>556</v>
      </c>
      <c r="E361" s="35"/>
      <c r="F361" s="35"/>
      <c r="G361" s="35"/>
      <c r="H361" s="35"/>
      <c r="I361" s="35"/>
      <c r="J361" s="35"/>
      <c r="K361" s="35"/>
      <c r="L361" s="35"/>
      <c r="M361" s="35"/>
      <c r="N361" s="35"/>
      <c r="O361" s="4"/>
      <c r="P361" s="35"/>
      <c r="Q361" s="35"/>
      <c r="R361" s="35"/>
      <c r="S361" s="12"/>
      <c r="T361" s="12"/>
      <c r="U361" s="12"/>
      <c r="X361" s="18"/>
      <c r="Y361" s="18"/>
      <c r="Z361" s="18"/>
      <c r="AA361" s="18"/>
      <c r="AB361" s="18"/>
      <c r="AC361" s="18"/>
      <c r="AD361" s="18"/>
    </row>
    <row r="362" spans="1:30" s="14" customFormat="1" x14ac:dyDescent="0.3">
      <c r="A362" s="13"/>
      <c r="B362" s="13" t="s">
        <v>2241</v>
      </c>
      <c r="C362" s="13" t="s">
        <v>2242</v>
      </c>
      <c r="D362" s="13" t="s">
        <v>556</v>
      </c>
      <c r="E362" s="35"/>
      <c r="F362" s="35"/>
      <c r="G362" s="35"/>
      <c r="H362" s="35"/>
      <c r="I362" s="35"/>
      <c r="J362" s="35"/>
      <c r="K362" s="35"/>
      <c r="L362" s="35"/>
      <c r="M362" s="35"/>
      <c r="N362" s="35"/>
      <c r="O362" s="4"/>
      <c r="P362" s="35"/>
      <c r="Q362" s="35"/>
      <c r="R362" s="35"/>
      <c r="S362" s="12"/>
      <c r="T362" s="12"/>
      <c r="U362" s="12"/>
      <c r="X362" s="18"/>
      <c r="Y362" s="18"/>
      <c r="Z362" s="18"/>
      <c r="AA362" s="18"/>
      <c r="AB362" s="18"/>
      <c r="AC362" s="18"/>
      <c r="AD362" s="18"/>
    </row>
    <row r="363" spans="1:30" s="14" customFormat="1" x14ac:dyDescent="0.3">
      <c r="A363" s="11"/>
      <c r="B363" s="11" t="s">
        <v>2244</v>
      </c>
      <c r="C363" s="11" t="s">
        <v>2245</v>
      </c>
      <c r="D363" s="11" t="s">
        <v>556</v>
      </c>
      <c r="E363" s="3"/>
      <c r="F363" s="3"/>
      <c r="G363" s="35"/>
      <c r="H363" s="35"/>
      <c r="I363" s="35" t="str">
        <f>IF(AND(ISNUMBER(I364),ISNUMBER(I365),ISNUMBER(I366)), (I364-I365)*1000/(365*I366), "")</f>
        <v/>
      </c>
      <c r="J363" s="35"/>
      <c r="K363" s="35" t="str">
        <f>IF(AND(ISNUMBER(K364),ISNUMBER(K365),ISNUMBER(K366)), (K364-K365)*1000/(365*K366), "")</f>
        <v/>
      </c>
      <c r="L363" s="35"/>
      <c r="M363" s="35" t="str">
        <f>IF(AND(ISNUMBER(M364),ISNUMBER(M365),ISNUMBER(M366)), (M364-M365)*1000/(365*M366), "")</f>
        <v/>
      </c>
      <c r="N363" s="35"/>
      <c r="O363" s="5" t="str">
        <f>IF(AND(ISNUMBER(O364),ISNUMBER(O365),ISNUMBER(O366)), (O364-O365)*1000/(365*O366), "")</f>
        <v/>
      </c>
      <c r="P363" s="35"/>
      <c r="Q363" s="35"/>
      <c r="R363" s="12"/>
      <c r="S363" s="12"/>
      <c r="T363" s="12"/>
      <c r="U363" s="12"/>
      <c r="X363" s="18"/>
      <c r="Y363" s="18"/>
      <c r="Z363" s="18"/>
      <c r="AA363" s="18"/>
      <c r="AB363" s="18"/>
      <c r="AC363" s="18"/>
      <c r="AD363" s="18"/>
    </row>
    <row r="364" spans="1:30" s="14" customFormat="1" x14ac:dyDescent="0.3">
      <c r="A364" s="13"/>
      <c r="B364" s="13" t="s">
        <v>2253</v>
      </c>
      <c r="C364" s="13" t="s">
        <v>2254</v>
      </c>
      <c r="D364" s="13" t="s">
        <v>556</v>
      </c>
      <c r="E364" s="35"/>
      <c r="F364" s="35"/>
      <c r="G364" s="35"/>
      <c r="H364" s="35"/>
      <c r="I364" s="35"/>
      <c r="J364" s="35"/>
      <c r="K364" s="35"/>
      <c r="L364" s="35"/>
      <c r="M364" s="35"/>
      <c r="N364" s="35"/>
      <c r="O364" s="4"/>
      <c r="P364" s="35"/>
      <c r="Q364" s="35"/>
      <c r="R364" s="35"/>
      <c r="S364" s="12"/>
      <c r="T364" s="12"/>
      <c r="U364" s="12"/>
      <c r="X364" s="18"/>
      <c r="Y364" s="18"/>
      <c r="Z364" s="18"/>
      <c r="AA364" s="18"/>
      <c r="AB364" s="18"/>
      <c r="AC364" s="18"/>
      <c r="AD364" s="18"/>
    </row>
    <row r="365" spans="1:30" s="14" customFormat="1" x14ac:dyDescent="0.3">
      <c r="A365" s="13"/>
      <c r="B365" s="13" t="s">
        <v>2258</v>
      </c>
      <c r="C365" s="13" t="s">
        <v>2259</v>
      </c>
      <c r="D365" s="13" t="s">
        <v>556</v>
      </c>
      <c r="E365" s="35"/>
      <c r="F365" s="35"/>
      <c r="G365" s="35"/>
      <c r="H365" s="35"/>
      <c r="I365" s="35"/>
      <c r="J365" s="35"/>
      <c r="K365" s="35"/>
      <c r="L365" s="35"/>
      <c r="M365" s="35"/>
      <c r="N365" s="35"/>
      <c r="O365" s="4"/>
      <c r="P365" s="35"/>
      <c r="Q365" s="35"/>
      <c r="R365" s="35"/>
      <c r="S365" s="12"/>
      <c r="T365" s="12"/>
      <c r="U365" s="12"/>
      <c r="X365" s="18"/>
      <c r="Y365" s="18"/>
      <c r="Z365" s="18"/>
      <c r="AA365" s="18"/>
      <c r="AB365" s="18"/>
      <c r="AC365" s="18"/>
      <c r="AD365" s="18"/>
    </row>
    <row r="366" spans="1:30" s="14" customFormat="1" x14ac:dyDescent="0.3">
      <c r="A366" s="13"/>
      <c r="B366" s="13" t="s">
        <v>2262</v>
      </c>
      <c r="C366" s="13" t="s">
        <v>2263</v>
      </c>
      <c r="D366" s="13" t="s">
        <v>556</v>
      </c>
      <c r="E366" s="35"/>
      <c r="F366" s="35"/>
      <c r="G366" s="35"/>
      <c r="H366" s="35"/>
      <c r="I366" s="35"/>
      <c r="J366" s="35"/>
      <c r="K366" s="35"/>
      <c r="L366" s="35"/>
      <c r="M366" s="35"/>
      <c r="N366" s="35"/>
      <c r="O366" s="4"/>
      <c r="P366" s="35"/>
      <c r="Q366" s="35"/>
      <c r="R366" s="35"/>
      <c r="S366" s="12"/>
      <c r="T366" s="12"/>
      <c r="U366" s="12"/>
      <c r="X366" s="18"/>
      <c r="Y366" s="18"/>
      <c r="Z366" s="18"/>
      <c r="AA366" s="18"/>
      <c r="AB366" s="18"/>
      <c r="AC366" s="18"/>
      <c r="AD366" s="18"/>
    </row>
    <row r="367" spans="1:30" s="14" customFormat="1" x14ac:dyDescent="0.3">
      <c r="A367" s="11"/>
      <c r="B367" s="11" t="s">
        <v>2317</v>
      </c>
      <c r="C367" s="11" t="s">
        <v>2318</v>
      </c>
      <c r="D367" s="11" t="s">
        <v>556</v>
      </c>
      <c r="E367" s="3"/>
      <c r="F367" s="3"/>
      <c r="G367" s="35"/>
      <c r="H367" s="35"/>
      <c r="I367" s="35" t="str">
        <f>IF(AND(ISNUMBER(I368),ISNUMBER(I369),ISNUMBER(I370)), (I368+I369)/I370, "")</f>
        <v/>
      </c>
      <c r="J367" s="35"/>
      <c r="K367" s="35" t="str">
        <f>IF(AND(ISNUMBER(K368),ISNUMBER(K369),ISNUMBER(K370)), (K368+K369)/K370, "")</f>
        <v/>
      </c>
      <c r="L367" s="35"/>
      <c r="M367" s="35" t="str">
        <f>IF(AND(ISNUMBER(M368),ISNUMBER(M369),ISNUMBER(M370)), (M368+M369)/M370, "")</f>
        <v/>
      </c>
      <c r="N367" s="35"/>
      <c r="O367" s="5" t="str">
        <f>IF(AND(ISNUMBER(O368),ISNUMBER(O369),ISNUMBER(O370)), (O368+O369)/O370, "")</f>
        <v/>
      </c>
      <c r="P367" s="35"/>
      <c r="Q367" s="35"/>
      <c r="R367" s="12"/>
      <c r="S367" s="12"/>
      <c r="T367" s="12"/>
      <c r="U367" s="12"/>
      <c r="X367" s="18"/>
      <c r="Y367" s="18"/>
      <c r="Z367" s="18"/>
      <c r="AA367" s="18"/>
      <c r="AB367" s="18"/>
      <c r="AC367" s="18"/>
      <c r="AD367" s="18"/>
    </row>
    <row r="368" spans="1:30" s="14" customFormat="1" x14ac:dyDescent="0.3">
      <c r="A368" s="13"/>
      <c r="B368" s="13" t="s">
        <v>2326</v>
      </c>
      <c r="C368" s="13" t="s">
        <v>2327</v>
      </c>
      <c r="D368" s="13" t="s">
        <v>556</v>
      </c>
      <c r="E368" s="35"/>
      <c r="F368" s="35"/>
      <c r="G368" s="35"/>
      <c r="H368" s="35"/>
      <c r="I368" s="35"/>
      <c r="J368" s="35"/>
      <c r="K368" s="35"/>
      <c r="L368" s="35"/>
      <c r="M368" s="35"/>
      <c r="N368" s="35"/>
      <c r="O368" s="4"/>
      <c r="P368" s="35"/>
      <c r="Q368" s="35"/>
      <c r="R368" s="35"/>
      <c r="S368" s="12"/>
      <c r="T368" s="12"/>
      <c r="U368" s="12"/>
      <c r="X368" s="18"/>
      <c r="Y368" s="18"/>
      <c r="Z368" s="18"/>
      <c r="AA368" s="18"/>
      <c r="AB368" s="18"/>
      <c r="AC368" s="18"/>
      <c r="AD368" s="18"/>
    </row>
    <row r="369" spans="1:30" s="14" customFormat="1" x14ac:dyDescent="0.3">
      <c r="A369" s="13"/>
      <c r="B369" s="13" t="s">
        <v>2330</v>
      </c>
      <c r="C369" s="13" t="s">
        <v>2331</v>
      </c>
      <c r="D369" s="13" t="s">
        <v>556</v>
      </c>
      <c r="E369" s="35"/>
      <c r="F369" s="35"/>
      <c r="G369" s="35"/>
      <c r="H369" s="35"/>
      <c r="I369" s="35"/>
      <c r="J369" s="35"/>
      <c r="K369" s="35"/>
      <c r="L369" s="35"/>
      <c r="M369" s="35"/>
      <c r="N369" s="35"/>
      <c r="O369" s="4"/>
      <c r="P369" s="35"/>
      <c r="Q369" s="35"/>
      <c r="R369" s="35"/>
      <c r="S369" s="12"/>
      <c r="T369" s="12"/>
      <c r="U369" s="12"/>
      <c r="X369" s="18"/>
      <c r="Y369" s="18"/>
      <c r="Z369" s="18"/>
      <c r="AA369" s="18"/>
      <c r="AB369" s="18"/>
      <c r="AC369" s="18"/>
      <c r="AD369" s="18"/>
    </row>
    <row r="370" spans="1:30" s="14" customFormat="1" x14ac:dyDescent="0.3">
      <c r="A370" s="13"/>
      <c r="B370" s="13" t="s">
        <v>2335</v>
      </c>
      <c r="C370" s="13" t="s">
        <v>2336</v>
      </c>
      <c r="D370" s="13" t="s">
        <v>556</v>
      </c>
      <c r="E370" s="35"/>
      <c r="F370" s="35"/>
      <c r="G370" s="35"/>
      <c r="H370" s="35"/>
      <c r="I370" s="35"/>
      <c r="J370" s="35"/>
      <c r="K370" s="35"/>
      <c r="L370" s="35"/>
      <c r="M370" s="35"/>
      <c r="N370" s="35"/>
      <c r="O370" s="4"/>
      <c r="P370" s="35"/>
      <c r="Q370" s="35"/>
      <c r="R370" s="35"/>
      <c r="S370" s="12"/>
      <c r="T370" s="12"/>
      <c r="U370" s="12"/>
      <c r="X370" s="18"/>
      <c r="Y370" s="18"/>
      <c r="Z370" s="18"/>
      <c r="AA370" s="18"/>
      <c r="AB370" s="18"/>
      <c r="AC370" s="18"/>
      <c r="AD370" s="18"/>
    </row>
    <row r="371" spans="1:30" s="14" customFormat="1" x14ac:dyDescent="0.3">
      <c r="A371" s="11"/>
      <c r="B371" s="11" t="s">
        <v>4745</v>
      </c>
      <c r="C371" s="11" t="s">
        <v>4746</v>
      </c>
      <c r="D371" s="11" t="s">
        <v>556</v>
      </c>
      <c r="E371" s="3"/>
      <c r="F371" s="3"/>
      <c r="G371" s="35"/>
      <c r="H371" s="35"/>
      <c r="I371" s="35" t="str">
        <f>IF(ISNUMBER(I372), I372, "")</f>
        <v/>
      </c>
      <c r="J371" s="35"/>
      <c r="K371" s="35" t="str">
        <f>IF(ISNUMBER(K372), K372, "")</f>
        <v/>
      </c>
      <c r="L371" s="35"/>
      <c r="M371" s="35" t="str">
        <f>IF(ISNUMBER(M372), M372, "")</f>
        <v/>
      </c>
      <c r="N371" s="35"/>
      <c r="O371" s="5" t="str">
        <f>IF(ISNUMBER(O372), O372, "")</f>
        <v/>
      </c>
      <c r="P371" s="35"/>
      <c r="Q371" s="35"/>
      <c r="R371" s="12"/>
      <c r="S371" s="12"/>
      <c r="T371" s="12"/>
      <c r="U371" s="12"/>
      <c r="X371" s="18"/>
      <c r="Y371" s="18"/>
      <c r="Z371" s="18"/>
      <c r="AA371" s="18"/>
      <c r="AB371" s="18"/>
      <c r="AC371" s="18"/>
      <c r="AD371" s="18"/>
    </row>
    <row r="372" spans="1:30" s="14" customFormat="1" x14ac:dyDescent="0.3">
      <c r="A372" s="13"/>
      <c r="B372" s="13" t="s">
        <v>4754</v>
      </c>
      <c r="C372" s="13" t="s">
        <v>4755</v>
      </c>
      <c r="D372" s="13" t="s">
        <v>556</v>
      </c>
      <c r="E372" s="35"/>
      <c r="F372" s="35"/>
      <c r="G372" s="35"/>
      <c r="H372" s="35"/>
      <c r="I372" s="35"/>
      <c r="J372" s="35"/>
      <c r="K372" s="35"/>
      <c r="L372" s="35"/>
      <c r="M372" s="35"/>
      <c r="N372" s="35"/>
      <c r="O372" s="4"/>
      <c r="P372" s="35"/>
      <c r="Q372" s="35"/>
      <c r="R372" s="35"/>
      <c r="S372" s="12"/>
      <c r="T372" s="12"/>
      <c r="U372" s="12"/>
      <c r="X372" s="18"/>
      <c r="Y372" s="18"/>
      <c r="Z372" s="18"/>
      <c r="AA372" s="18"/>
      <c r="AB372" s="18"/>
      <c r="AC372" s="18"/>
      <c r="AD372" s="18"/>
    </row>
    <row r="373" spans="1:30" s="14" customFormat="1" x14ac:dyDescent="0.3">
      <c r="A373" s="11"/>
      <c r="B373" s="11" t="s">
        <v>2752</v>
      </c>
      <c r="C373" s="11" t="s">
        <v>2753</v>
      </c>
      <c r="D373" s="11" t="s">
        <v>556</v>
      </c>
      <c r="E373" s="3"/>
      <c r="F373" s="3"/>
      <c r="G373" s="35"/>
      <c r="H373" s="35"/>
      <c r="I373" s="35" t="str">
        <f>IF(AND(ISNUMBER(I374),ISNUMBER(I375)), I374/I375, "")</f>
        <v/>
      </c>
      <c r="J373" s="35"/>
      <c r="K373" s="35" t="str">
        <f>IF(AND(ISNUMBER(K374),ISNUMBER(K375)), K374/K375, "")</f>
        <v/>
      </c>
      <c r="L373" s="35"/>
      <c r="M373" s="35" t="str">
        <f>IF(AND(ISNUMBER(M374),ISNUMBER(M375)), M374/M375, "")</f>
        <v/>
      </c>
      <c r="N373" s="35"/>
      <c r="O373" s="5" t="str">
        <f>IF(AND(ISNUMBER(O374),ISNUMBER(O375)), O374/O375, "")</f>
        <v/>
      </c>
      <c r="P373" s="35"/>
      <c r="Q373" s="35"/>
      <c r="R373" s="12"/>
      <c r="S373" s="12"/>
      <c r="T373" s="12"/>
      <c r="U373" s="12"/>
      <c r="X373" s="18"/>
      <c r="Y373" s="18"/>
      <c r="Z373" s="18"/>
      <c r="AA373" s="18"/>
      <c r="AB373" s="18"/>
      <c r="AC373" s="18"/>
      <c r="AD373" s="18"/>
    </row>
    <row r="374" spans="1:30" s="14" customFormat="1" x14ac:dyDescent="0.3">
      <c r="A374" s="13"/>
      <c r="B374" s="13" t="s">
        <v>2761</v>
      </c>
      <c r="C374" s="13" t="s">
        <v>2762</v>
      </c>
      <c r="D374" s="13" t="s">
        <v>556</v>
      </c>
      <c r="E374" s="35"/>
      <c r="F374" s="35"/>
      <c r="G374" s="35"/>
      <c r="H374" s="35"/>
      <c r="I374" s="35"/>
      <c r="J374" s="35"/>
      <c r="K374" s="35"/>
      <c r="L374" s="35"/>
      <c r="M374" s="35"/>
      <c r="N374" s="35"/>
      <c r="O374" s="4"/>
      <c r="P374" s="35"/>
      <c r="Q374" s="35"/>
      <c r="R374" s="35"/>
      <c r="S374" s="12"/>
      <c r="T374" s="12"/>
      <c r="U374" s="12"/>
      <c r="X374" s="18"/>
      <c r="Y374" s="18"/>
      <c r="Z374" s="18"/>
      <c r="AA374" s="18"/>
      <c r="AB374" s="18"/>
      <c r="AC374" s="18"/>
      <c r="AD374" s="18"/>
    </row>
    <row r="375" spans="1:30" s="14" customFormat="1" x14ac:dyDescent="0.3">
      <c r="A375" s="13"/>
      <c r="B375" s="13" t="s">
        <v>2767</v>
      </c>
      <c r="C375" s="13" t="s">
        <v>2768</v>
      </c>
      <c r="D375" s="13" t="s">
        <v>556</v>
      </c>
      <c r="E375" s="35"/>
      <c r="F375" s="35"/>
      <c r="G375" s="35"/>
      <c r="H375" s="35"/>
      <c r="I375" s="35"/>
      <c r="J375" s="35"/>
      <c r="K375" s="35"/>
      <c r="L375" s="35"/>
      <c r="M375" s="35"/>
      <c r="N375" s="35"/>
      <c r="O375" s="4"/>
      <c r="P375" s="35"/>
      <c r="Q375" s="35"/>
      <c r="R375" s="35"/>
      <c r="S375" s="12"/>
      <c r="T375" s="12"/>
      <c r="U375" s="12"/>
      <c r="X375" s="18"/>
      <c r="Y375" s="18"/>
      <c r="Z375" s="18"/>
      <c r="AA375" s="18"/>
      <c r="AB375" s="18"/>
      <c r="AC375" s="18"/>
      <c r="AD375" s="18"/>
    </row>
    <row r="376" spans="1:30" s="14" customFormat="1" x14ac:dyDescent="0.3">
      <c r="A376" s="11"/>
      <c r="B376" s="11" t="s">
        <v>2770</v>
      </c>
      <c r="C376" s="11" t="s">
        <v>2771</v>
      </c>
      <c r="D376" s="11" t="s">
        <v>556</v>
      </c>
      <c r="E376" s="3"/>
      <c r="F376" s="3"/>
      <c r="G376" s="35"/>
      <c r="H376" s="35"/>
      <c r="I376" s="35" t="str">
        <f>IF(AND(ISNUMBER(I377),ISNUMBER(I378)), I377/I378, "")</f>
        <v/>
      </c>
      <c r="J376" s="35"/>
      <c r="K376" s="35" t="str">
        <f>IF(AND(ISNUMBER(K377),ISNUMBER(K378)), K377/K378, "")</f>
        <v/>
      </c>
      <c r="L376" s="35"/>
      <c r="M376" s="35" t="str">
        <f>IF(AND(ISNUMBER(M377),ISNUMBER(M378)), M377/M378, "")</f>
        <v/>
      </c>
      <c r="N376" s="35"/>
      <c r="O376" s="5" t="str">
        <f>IF(AND(ISNUMBER(O377),ISNUMBER(O378)), O377/O378, "")</f>
        <v/>
      </c>
      <c r="P376" s="35"/>
      <c r="Q376" s="35"/>
      <c r="R376" s="12"/>
      <c r="S376" s="12"/>
      <c r="T376" s="12"/>
      <c r="U376" s="12"/>
      <c r="X376" s="18"/>
      <c r="Y376" s="18"/>
      <c r="Z376" s="18"/>
      <c r="AA376" s="18"/>
      <c r="AB376" s="18"/>
      <c r="AC376" s="18"/>
      <c r="AD376" s="18"/>
    </row>
    <row r="377" spans="1:30" s="14" customFormat="1" ht="43.2" x14ac:dyDescent="0.3">
      <c r="A377" s="13"/>
      <c r="B377" s="13" t="s">
        <v>2774</v>
      </c>
      <c r="C377" s="13" t="s">
        <v>4795</v>
      </c>
      <c r="D377" s="13" t="s">
        <v>556</v>
      </c>
      <c r="E377" s="35"/>
      <c r="F377" s="35"/>
      <c r="G377" s="35"/>
      <c r="H377" s="35"/>
      <c r="I377" s="35"/>
      <c r="J377" s="35"/>
      <c r="K377" s="35"/>
      <c r="L377" s="35"/>
      <c r="M377" s="35"/>
      <c r="N377" s="35"/>
      <c r="O377" s="4"/>
      <c r="P377" s="35"/>
      <c r="Q377" s="35"/>
      <c r="R377" s="35"/>
      <c r="S377" s="12"/>
      <c r="T377" s="12"/>
      <c r="U377" s="12"/>
      <c r="X377" s="18"/>
      <c r="Y377" s="18"/>
      <c r="Z377" s="18"/>
      <c r="AA377" s="18"/>
      <c r="AB377" s="18"/>
      <c r="AC377" s="18"/>
      <c r="AD377" s="18"/>
    </row>
    <row r="378" spans="1:30" s="14" customFormat="1" x14ac:dyDescent="0.3">
      <c r="A378" s="13"/>
      <c r="B378" s="13" t="s">
        <v>2778</v>
      </c>
      <c r="C378" s="13" t="s">
        <v>4797</v>
      </c>
      <c r="D378" s="13" t="s">
        <v>556</v>
      </c>
      <c r="E378" s="35"/>
      <c r="F378" s="35"/>
      <c r="G378" s="35"/>
      <c r="H378" s="35"/>
      <c r="I378" s="35"/>
      <c r="J378" s="35"/>
      <c r="K378" s="35"/>
      <c r="L378" s="35"/>
      <c r="M378" s="35"/>
      <c r="N378" s="35"/>
      <c r="O378" s="4"/>
      <c r="P378" s="35"/>
      <c r="Q378" s="35"/>
      <c r="R378" s="35"/>
      <c r="S378" s="12"/>
      <c r="T378" s="12"/>
      <c r="U378" s="12"/>
      <c r="X378" s="18"/>
      <c r="Y378" s="18"/>
      <c r="Z378" s="18"/>
      <c r="AA378" s="18"/>
      <c r="AB378" s="18"/>
      <c r="AC378" s="18"/>
      <c r="AD378" s="18"/>
    </row>
    <row r="379" spans="1:30" s="14" customFormat="1" ht="28.8" x14ac:dyDescent="0.3">
      <c r="A379" s="11"/>
      <c r="B379" s="11" t="s">
        <v>2802</v>
      </c>
      <c r="C379" s="11" t="s">
        <v>2803</v>
      </c>
      <c r="D379" s="11" t="s">
        <v>556</v>
      </c>
      <c r="E379" s="3"/>
      <c r="F379" s="3"/>
      <c r="G379" s="35"/>
      <c r="H379" s="35"/>
      <c r="I379" s="35" t="str">
        <f>IF(AND(ISNUMBER(I380),ISNUMBER(I381)), I380/I381, "")</f>
        <v/>
      </c>
      <c r="J379" s="35"/>
      <c r="K379" s="35" t="str">
        <f>IF(AND(ISNUMBER(K380),ISNUMBER(K381)), K380/K381, "")</f>
        <v/>
      </c>
      <c r="L379" s="35"/>
      <c r="M379" s="35" t="str">
        <f>IF(AND(ISNUMBER(M380),ISNUMBER(M381)), M380/M381, "")</f>
        <v/>
      </c>
      <c r="N379" s="35"/>
      <c r="O379" s="5" t="str">
        <f>IF(AND(ISNUMBER(O380),ISNUMBER(O381)), O380/O381, "")</f>
        <v/>
      </c>
      <c r="P379" s="35"/>
      <c r="Q379" s="35"/>
      <c r="R379" s="12"/>
      <c r="S379" s="12"/>
      <c r="T379" s="12"/>
      <c r="U379" s="12"/>
      <c r="X379" s="18"/>
      <c r="Y379" s="18"/>
      <c r="Z379" s="18"/>
      <c r="AA379" s="18"/>
      <c r="AB379" s="18"/>
      <c r="AC379" s="18"/>
      <c r="AD379" s="18"/>
    </row>
    <row r="380" spans="1:30" s="14" customFormat="1" x14ac:dyDescent="0.3">
      <c r="A380" s="13"/>
      <c r="B380" s="13" t="s">
        <v>2812</v>
      </c>
      <c r="C380" s="13" t="s">
        <v>2813</v>
      </c>
      <c r="D380" s="13" t="s">
        <v>556</v>
      </c>
      <c r="E380" s="35"/>
      <c r="F380" s="35"/>
      <c r="G380" s="35"/>
      <c r="H380" s="35"/>
      <c r="I380" s="35"/>
      <c r="J380" s="35"/>
      <c r="K380" s="35"/>
      <c r="L380" s="35"/>
      <c r="M380" s="35"/>
      <c r="N380" s="35"/>
      <c r="O380" s="4"/>
      <c r="P380" s="35"/>
      <c r="Q380" s="35"/>
      <c r="R380" s="35"/>
      <c r="S380" s="12"/>
      <c r="T380" s="12"/>
      <c r="U380" s="12"/>
      <c r="X380" s="18"/>
      <c r="Y380" s="18"/>
      <c r="Z380" s="18"/>
      <c r="AA380" s="18"/>
      <c r="AB380" s="18"/>
      <c r="AC380" s="18"/>
      <c r="AD380" s="18"/>
    </row>
    <row r="381" spans="1:30" s="14" customFormat="1" x14ac:dyDescent="0.3">
      <c r="A381" s="13"/>
      <c r="B381" s="13" t="s">
        <v>2817</v>
      </c>
      <c r="C381" s="13" t="s">
        <v>2818</v>
      </c>
      <c r="D381" s="13" t="s">
        <v>556</v>
      </c>
      <c r="E381" s="35"/>
      <c r="F381" s="35"/>
      <c r="G381" s="35"/>
      <c r="H381" s="35"/>
      <c r="I381" s="35"/>
      <c r="J381" s="35"/>
      <c r="K381" s="35"/>
      <c r="L381" s="35"/>
      <c r="M381" s="35"/>
      <c r="N381" s="35"/>
      <c r="O381" s="4"/>
      <c r="P381" s="35"/>
      <c r="Q381" s="35"/>
      <c r="R381" s="35"/>
      <c r="S381" s="12"/>
      <c r="T381" s="12"/>
      <c r="U381" s="12"/>
      <c r="X381" s="18"/>
      <c r="Y381" s="18"/>
      <c r="Z381" s="18"/>
      <c r="AA381" s="18"/>
      <c r="AB381" s="18"/>
      <c r="AC381" s="18"/>
      <c r="AD381" s="18"/>
    </row>
    <row r="382" spans="1:30" s="14" customFormat="1" x14ac:dyDescent="0.3">
      <c r="A382" s="11"/>
      <c r="B382" s="11" t="s">
        <v>2969</v>
      </c>
      <c r="C382" s="11" t="s">
        <v>2970</v>
      </c>
      <c r="D382" s="11" t="s">
        <v>556</v>
      </c>
      <c r="E382" s="3"/>
      <c r="F382" s="3"/>
      <c r="G382" s="35"/>
      <c r="H382" s="35"/>
      <c r="I382" s="35" t="str">
        <f>IF(AND(ISNUMBER(I383),ISNUMBER(I384),ISNUMBER(I385)), I383/(I384*I385), "")</f>
        <v/>
      </c>
      <c r="J382" s="35"/>
      <c r="K382" s="35" t="str">
        <f>IF(AND(ISNUMBER(K383),ISNUMBER(K384),ISNUMBER(K385)), K383/(K384*K385), "")</f>
        <v/>
      </c>
      <c r="L382" s="35"/>
      <c r="M382" s="35" t="str">
        <f>IF(AND(ISNUMBER(M383),ISNUMBER(M384),ISNUMBER(M385)), M383/(M384*M385), "")</f>
        <v/>
      </c>
      <c r="N382" s="35"/>
      <c r="O382" s="5" t="str">
        <f>IF(AND(ISNUMBER(O383),ISNUMBER(O384),ISNUMBER(O385)), O383/(O384*O385), "")</f>
        <v/>
      </c>
      <c r="P382" s="35"/>
      <c r="Q382" s="35"/>
      <c r="R382" s="12"/>
      <c r="S382" s="12"/>
      <c r="T382" s="12"/>
      <c r="U382" s="12"/>
      <c r="X382" s="18"/>
      <c r="Y382" s="18"/>
      <c r="Z382" s="18"/>
      <c r="AA382" s="18"/>
      <c r="AB382" s="18"/>
      <c r="AC382" s="18"/>
      <c r="AD382" s="18"/>
    </row>
    <row r="383" spans="1:30" s="14" customFormat="1" x14ac:dyDescent="0.3">
      <c r="A383" s="13"/>
      <c r="B383" s="13" t="s">
        <v>2978</v>
      </c>
      <c r="C383" s="13" t="s">
        <v>2979</v>
      </c>
      <c r="D383" s="13" t="s">
        <v>556</v>
      </c>
      <c r="E383" s="35"/>
      <c r="F383" s="35"/>
      <c r="G383" s="35"/>
      <c r="H383" s="35"/>
      <c r="I383" s="35"/>
      <c r="J383" s="35"/>
      <c r="K383" s="35"/>
      <c r="L383" s="35"/>
      <c r="M383" s="35"/>
      <c r="N383" s="35"/>
      <c r="O383" s="4"/>
      <c r="P383" s="35"/>
      <c r="Q383" s="35"/>
      <c r="R383" s="35"/>
      <c r="S383" s="12"/>
      <c r="T383" s="12"/>
      <c r="U383" s="12"/>
      <c r="X383" s="18"/>
      <c r="Y383" s="18"/>
      <c r="Z383" s="18"/>
      <c r="AA383" s="18"/>
      <c r="AB383" s="18"/>
      <c r="AC383" s="18"/>
      <c r="AD383" s="18"/>
    </row>
    <row r="384" spans="1:30" s="14" customFormat="1" x14ac:dyDescent="0.3">
      <c r="A384" s="13"/>
      <c r="B384" s="13" t="s">
        <v>2982</v>
      </c>
      <c r="C384" s="13" t="s">
        <v>2983</v>
      </c>
      <c r="D384" s="13" t="s">
        <v>556</v>
      </c>
      <c r="E384" s="35"/>
      <c r="F384" s="35"/>
      <c r="G384" s="35"/>
      <c r="H384" s="35"/>
      <c r="I384" s="35"/>
      <c r="J384" s="35"/>
      <c r="K384" s="35"/>
      <c r="L384" s="35"/>
      <c r="M384" s="35"/>
      <c r="N384" s="35"/>
      <c r="O384" s="4"/>
      <c r="P384" s="35"/>
      <c r="Q384" s="35"/>
      <c r="R384" s="35"/>
      <c r="S384" s="12"/>
      <c r="T384" s="12"/>
      <c r="U384" s="12"/>
      <c r="X384" s="18"/>
      <c r="Y384" s="18"/>
      <c r="Z384" s="18"/>
      <c r="AA384" s="18"/>
      <c r="AB384" s="18"/>
      <c r="AC384" s="18"/>
      <c r="AD384" s="18"/>
    </row>
    <row r="385" spans="1:30" s="14" customFormat="1" x14ac:dyDescent="0.3">
      <c r="A385" s="13"/>
      <c r="B385" s="13" t="s">
        <v>2987</v>
      </c>
      <c r="C385" s="13" t="s">
        <v>2988</v>
      </c>
      <c r="D385" s="13" t="s">
        <v>556</v>
      </c>
      <c r="E385" s="35"/>
      <c r="F385" s="35"/>
      <c r="G385" s="35"/>
      <c r="H385" s="35"/>
      <c r="I385" s="35"/>
      <c r="J385" s="35"/>
      <c r="K385" s="35"/>
      <c r="L385" s="35"/>
      <c r="M385" s="35"/>
      <c r="N385" s="35"/>
      <c r="O385" s="4"/>
      <c r="P385" s="35"/>
      <c r="Q385" s="35"/>
      <c r="R385" s="35"/>
      <c r="S385" s="12"/>
      <c r="T385" s="12"/>
      <c r="U385" s="12"/>
      <c r="X385" s="18"/>
      <c r="Y385" s="18"/>
      <c r="Z385" s="18"/>
      <c r="AA385" s="18"/>
      <c r="AB385" s="18"/>
      <c r="AC385" s="18"/>
      <c r="AD385" s="18"/>
    </row>
    <row r="386" spans="1:30" s="14" customFormat="1" x14ac:dyDescent="0.3">
      <c r="A386" s="11"/>
      <c r="B386" s="11" t="s">
        <v>3070</v>
      </c>
      <c r="C386" s="11" t="s">
        <v>3071</v>
      </c>
      <c r="D386" s="11" t="s">
        <v>556</v>
      </c>
      <c r="E386" s="3"/>
      <c r="F386" s="3"/>
      <c r="G386" s="35"/>
      <c r="H386" s="35"/>
      <c r="I386" s="35" t="str">
        <f>IF(AND(ISNUMBER(I387),ISNUMBER(I388)), I387/I388, "")</f>
        <v/>
      </c>
      <c r="J386" s="35"/>
      <c r="K386" s="35" t="str">
        <f>IF(AND(ISNUMBER(K387),ISNUMBER(K388)), K387/K388, "")</f>
        <v/>
      </c>
      <c r="L386" s="35"/>
      <c r="M386" s="35" t="str">
        <f>IF(AND(ISNUMBER(M387),ISNUMBER(M388)), M387/M388, "")</f>
        <v/>
      </c>
      <c r="N386" s="35"/>
      <c r="O386" s="5" t="str">
        <f>IF(AND(ISNUMBER(O387),ISNUMBER(O388)), O387/O388, "")</f>
        <v/>
      </c>
      <c r="P386" s="35"/>
      <c r="Q386" s="35"/>
      <c r="R386" s="12"/>
      <c r="S386" s="12"/>
      <c r="T386" s="12"/>
      <c r="U386" s="12"/>
      <c r="X386" s="18"/>
      <c r="Y386" s="18"/>
      <c r="Z386" s="18"/>
      <c r="AA386" s="18"/>
      <c r="AB386" s="18"/>
      <c r="AC386" s="18"/>
      <c r="AD386" s="18"/>
    </row>
    <row r="387" spans="1:30" s="14" customFormat="1" x14ac:dyDescent="0.3">
      <c r="A387" s="13"/>
      <c r="B387" s="13" t="s">
        <v>3079</v>
      </c>
      <c r="C387" s="13" t="s">
        <v>3080</v>
      </c>
      <c r="D387" s="13" t="s">
        <v>556</v>
      </c>
      <c r="E387" s="35"/>
      <c r="F387" s="35"/>
      <c r="G387" s="35"/>
      <c r="H387" s="35"/>
      <c r="I387" s="35"/>
      <c r="J387" s="35"/>
      <c r="K387" s="35"/>
      <c r="L387" s="35"/>
      <c r="M387" s="35"/>
      <c r="N387" s="35"/>
      <c r="O387" s="4"/>
      <c r="P387" s="35"/>
      <c r="Q387" s="35"/>
      <c r="R387" s="35"/>
      <c r="S387" s="12"/>
      <c r="T387" s="12"/>
      <c r="U387" s="12"/>
      <c r="X387" s="18"/>
      <c r="Y387" s="18"/>
      <c r="Z387" s="18"/>
      <c r="AA387" s="18"/>
      <c r="AB387" s="18"/>
      <c r="AC387" s="18"/>
      <c r="AD387" s="18"/>
    </row>
    <row r="388" spans="1:30" s="14" customFormat="1" x14ac:dyDescent="0.3">
      <c r="A388" s="13"/>
      <c r="B388" s="13" t="s">
        <v>3083</v>
      </c>
      <c r="C388" s="13" t="s">
        <v>3084</v>
      </c>
      <c r="D388" s="13" t="s">
        <v>556</v>
      </c>
      <c r="E388" s="35"/>
      <c r="F388" s="35"/>
      <c r="G388" s="35"/>
      <c r="H388" s="35"/>
      <c r="I388" s="35"/>
      <c r="J388" s="35"/>
      <c r="K388" s="35"/>
      <c r="L388" s="35"/>
      <c r="M388" s="35"/>
      <c r="N388" s="35"/>
      <c r="O388" s="4"/>
      <c r="P388" s="35"/>
      <c r="Q388" s="35"/>
      <c r="R388" s="35"/>
      <c r="S388" s="12"/>
      <c r="T388" s="12"/>
      <c r="U388" s="12"/>
      <c r="X388" s="18"/>
      <c r="Y388" s="18"/>
      <c r="Z388" s="18"/>
      <c r="AA388" s="18"/>
      <c r="AB388" s="18"/>
      <c r="AC388" s="18"/>
      <c r="AD388" s="18"/>
    </row>
    <row r="389" spans="1:30" s="14" customFormat="1" ht="28.8" x14ac:dyDescent="0.3">
      <c r="A389" s="11"/>
      <c r="B389" s="11" t="s">
        <v>3163</v>
      </c>
      <c r="C389" s="11" t="s">
        <v>3164</v>
      </c>
      <c r="D389" s="11" t="s">
        <v>556</v>
      </c>
      <c r="E389" s="3"/>
      <c r="F389" s="3"/>
      <c r="G389" s="35"/>
      <c r="H389" s="35"/>
      <c r="I389" s="35" t="str">
        <f>IF(AND(ISNUMBER(I390),ISNUMBER(I391),ISNUMBER(I392)), I390/(I391-I392), "")</f>
        <v/>
      </c>
      <c r="J389" s="35"/>
      <c r="K389" s="35" t="str">
        <f>IF(AND(ISNUMBER(K390),ISNUMBER(K391),ISNUMBER(K392)), K390/(K391-K392), "")</f>
        <v/>
      </c>
      <c r="L389" s="35"/>
      <c r="M389" s="35" t="str">
        <f>IF(AND(ISNUMBER(M390),ISNUMBER(M391),ISNUMBER(M392)), M390/(M391-M392), "")</f>
        <v/>
      </c>
      <c r="N389" s="35"/>
      <c r="O389" s="5" t="str">
        <f>IF(AND(ISNUMBER(O390),ISNUMBER(O391),ISNUMBER(O392)), O390/(O391-O392), "")</f>
        <v/>
      </c>
      <c r="P389" s="35"/>
      <c r="Q389" s="35"/>
      <c r="R389" s="12"/>
      <c r="S389" s="12"/>
      <c r="T389" s="12"/>
      <c r="U389" s="12"/>
      <c r="X389" s="18"/>
      <c r="Y389" s="18"/>
      <c r="Z389" s="18"/>
      <c r="AA389" s="18"/>
      <c r="AB389" s="18"/>
      <c r="AC389" s="18"/>
      <c r="AD389" s="18"/>
    </row>
    <row r="390" spans="1:30" s="14" customFormat="1" ht="28.8" x14ac:dyDescent="0.3">
      <c r="A390" s="13"/>
      <c r="B390" s="13" t="s">
        <v>3171</v>
      </c>
      <c r="C390" s="13" t="s">
        <v>3172</v>
      </c>
      <c r="D390" s="13" t="s">
        <v>556</v>
      </c>
      <c r="E390" s="35"/>
      <c r="F390" s="35"/>
      <c r="G390" s="35"/>
      <c r="H390" s="35"/>
      <c r="I390" s="35"/>
      <c r="J390" s="35"/>
      <c r="K390" s="35"/>
      <c r="L390" s="35"/>
      <c r="M390" s="35"/>
      <c r="N390" s="35"/>
      <c r="O390" s="4"/>
      <c r="P390" s="35"/>
      <c r="Q390" s="35"/>
      <c r="R390" s="35"/>
      <c r="S390" s="12"/>
      <c r="T390" s="12"/>
      <c r="U390" s="12"/>
      <c r="X390" s="18"/>
      <c r="Y390" s="18"/>
      <c r="Z390" s="18"/>
      <c r="AA390" s="18"/>
      <c r="AB390" s="18"/>
      <c r="AC390" s="18"/>
      <c r="AD390" s="18"/>
    </row>
    <row r="391" spans="1:30" s="14" customFormat="1" x14ac:dyDescent="0.3">
      <c r="A391" s="13"/>
      <c r="B391" s="13" t="s">
        <v>3175</v>
      </c>
      <c r="C391" s="13" t="s">
        <v>3176</v>
      </c>
      <c r="D391" s="13" t="s">
        <v>556</v>
      </c>
      <c r="E391" s="35"/>
      <c r="F391" s="35"/>
      <c r="G391" s="35"/>
      <c r="H391" s="35"/>
      <c r="I391" s="35"/>
      <c r="J391" s="35"/>
      <c r="K391" s="35"/>
      <c r="L391" s="35"/>
      <c r="M391" s="35"/>
      <c r="N391" s="35"/>
      <c r="O391" s="4"/>
      <c r="P391" s="35"/>
      <c r="Q391" s="35"/>
      <c r="R391" s="35"/>
      <c r="S391" s="12"/>
      <c r="T391" s="12"/>
      <c r="U391" s="12"/>
      <c r="X391" s="18"/>
      <c r="Y391" s="18"/>
      <c r="Z391" s="18"/>
      <c r="AA391" s="18"/>
      <c r="AB391" s="18"/>
      <c r="AC391" s="18"/>
      <c r="AD391" s="18"/>
    </row>
    <row r="392" spans="1:30" s="14" customFormat="1" x14ac:dyDescent="0.3">
      <c r="A392" s="13"/>
      <c r="B392" s="13" t="s">
        <v>3178</v>
      </c>
      <c r="C392" s="13" t="s">
        <v>3179</v>
      </c>
      <c r="D392" s="13" t="s">
        <v>556</v>
      </c>
      <c r="E392" s="35"/>
      <c r="F392" s="35"/>
      <c r="G392" s="35"/>
      <c r="H392" s="35"/>
      <c r="I392" s="35"/>
      <c r="J392" s="35"/>
      <c r="K392" s="35"/>
      <c r="L392" s="35"/>
      <c r="M392" s="35"/>
      <c r="N392" s="35"/>
      <c r="O392" s="4"/>
      <c r="P392" s="35"/>
      <c r="Q392" s="35"/>
      <c r="R392" s="35"/>
      <c r="S392" s="12"/>
      <c r="T392" s="12"/>
      <c r="U392" s="12"/>
      <c r="X392" s="18"/>
      <c r="Y392" s="18"/>
      <c r="Z392" s="18"/>
      <c r="AA392" s="18"/>
      <c r="AB392" s="18"/>
      <c r="AC392" s="18"/>
      <c r="AD392" s="18"/>
    </row>
    <row r="393" spans="1:30" s="14" customFormat="1" x14ac:dyDescent="0.3">
      <c r="A393" s="11"/>
      <c r="B393" s="11" t="s">
        <v>3181</v>
      </c>
      <c r="C393" s="11" t="s">
        <v>3182</v>
      </c>
      <c r="D393" s="11" t="s">
        <v>556</v>
      </c>
      <c r="E393" s="3"/>
      <c r="F393" s="3"/>
      <c r="G393" s="35"/>
      <c r="H393" s="35"/>
      <c r="I393" s="35" t="str">
        <f>IF(AND(ISNUMBER(I394),ISNUMBER(I395)), (I394-I395)/I394, "")</f>
        <v/>
      </c>
      <c r="J393" s="35"/>
      <c r="K393" s="35" t="str">
        <f>IF(AND(ISNUMBER(K394),ISNUMBER(K395)), (K394-K395)/K394, "")</f>
        <v/>
      </c>
      <c r="L393" s="35"/>
      <c r="M393" s="35" t="str">
        <f>IF(AND(ISNUMBER(M394),ISNUMBER(M395)), (M394-M395)/M394, "")</f>
        <v/>
      </c>
      <c r="N393" s="35"/>
      <c r="O393" s="5" t="str">
        <f>IF(AND(ISNUMBER(O394),ISNUMBER(O395)), (O394-O395)/O394, "")</f>
        <v/>
      </c>
      <c r="P393" s="35"/>
      <c r="Q393" s="35"/>
      <c r="R393" s="12"/>
      <c r="S393" s="12"/>
      <c r="T393" s="12"/>
      <c r="U393" s="12"/>
      <c r="X393" s="18"/>
      <c r="Y393" s="18"/>
      <c r="Z393" s="18"/>
      <c r="AA393" s="18"/>
      <c r="AB393" s="18"/>
      <c r="AC393" s="18"/>
      <c r="AD393" s="18"/>
    </row>
    <row r="394" spans="1:30" s="14" customFormat="1" x14ac:dyDescent="0.3">
      <c r="A394" s="13"/>
      <c r="B394" s="13" t="s">
        <v>3189</v>
      </c>
      <c r="C394" s="13" t="s">
        <v>3190</v>
      </c>
      <c r="D394" s="13" t="s">
        <v>556</v>
      </c>
      <c r="E394" s="35"/>
      <c r="F394" s="35"/>
      <c r="G394" s="35"/>
      <c r="H394" s="35"/>
      <c r="I394" s="35"/>
      <c r="J394" s="35"/>
      <c r="K394" s="35"/>
      <c r="L394" s="35"/>
      <c r="M394" s="35"/>
      <c r="N394" s="35"/>
      <c r="O394" s="4"/>
      <c r="P394" s="35"/>
      <c r="Q394" s="35"/>
      <c r="R394" s="35"/>
      <c r="S394" s="12"/>
      <c r="T394" s="12"/>
      <c r="U394" s="12"/>
      <c r="X394" s="18"/>
      <c r="Y394" s="18"/>
      <c r="Z394" s="18"/>
      <c r="AA394" s="18"/>
      <c r="AB394" s="18"/>
      <c r="AC394" s="18"/>
      <c r="AD394" s="18"/>
    </row>
    <row r="395" spans="1:30" s="14" customFormat="1" x14ac:dyDescent="0.3">
      <c r="A395" s="13"/>
      <c r="B395" s="13" t="s">
        <v>3193</v>
      </c>
      <c r="C395" s="13" t="s">
        <v>3194</v>
      </c>
      <c r="D395" s="13" t="s">
        <v>556</v>
      </c>
      <c r="E395" s="35"/>
      <c r="F395" s="35"/>
      <c r="G395" s="35"/>
      <c r="H395" s="35"/>
      <c r="I395" s="35"/>
      <c r="J395" s="35"/>
      <c r="K395" s="35"/>
      <c r="L395" s="35"/>
      <c r="M395" s="35"/>
      <c r="N395" s="35"/>
      <c r="O395" s="4"/>
      <c r="P395" s="35"/>
      <c r="Q395" s="35"/>
      <c r="R395" s="35"/>
      <c r="S395" s="12"/>
      <c r="T395" s="12"/>
      <c r="U395" s="12"/>
      <c r="X395" s="18"/>
      <c r="Y395" s="18"/>
      <c r="Z395" s="18"/>
      <c r="AA395" s="18"/>
      <c r="AB395" s="18"/>
      <c r="AC395" s="18"/>
      <c r="AD395" s="18"/>
    </row>
    <row r="396" spans="1:30" s="14" customFormat="1" x14ac:dyDescent="0.3">
      <c r="A396" s="11"/>
      <c r="B396" s="11" t="s">
        <v>3226</v>
      </c>
      <c r="C396" s="11" t="s">
        <v>3227</v>
      </c>
      <c r="D396" s="11" t="s">
        <v>556</v>
      </c>
      <c r="E396" s="3"/>
      <c r="F396" s="3"/>
      <c r="G396" s="35"/>
      <c r="H396" s="35"/>
      <c r="I396" s="35" t="str">
        <f>IF(AND(ISNUMBER(I397),ISNUMBER(I398)), (I397-I398)/I398, "")</f>
        <v/>
      </c>
      <c r="J396" s="35"/>
      <c r="K396" s="35" t="str">
        <f>IF(AND(ISNUMBER(K397),ISNUMBER(K398)), (K397-K398)/K398, "")</f>
        <v/>
      </c>
      <c r="L396" s="35"/>
      <c r="M396" s="35" t="str">
        <f>IF(AND(ISNUMBER(M397),ISNUMBER(M398)), (M397-M398)/M398, "")</f>
        <v/>
      </c>
      <c r="N396" s="35"/>
      <c r="O396" s="5" t="str">
        <f>IF(AND(ISNUMBER(O397),ISNUMBER(O398)), (O397-O398)/O398, "")</f>
        <v/>
      </c>
      <c r="P396" s="35"/>
      <c r="Q396" s="35"/>
      <c r="R396" s="12"/>
      <c r="S396" s="12"/>
      <c r="T396" s="12"/>
      <c r="U396" s="12"/>
      <c r="X396" s="18"/>
      <c r="Y396" s="18"/>
      <c r="Z396" s="18"/>
      <c r="AA396" s="18"/>
      <c r="AB396" s="18"/>
      <c r="AC396" s="18"/>
      <c r="AD396" s="18"/>
    </row>
    <row r="397" spans="1:30" s="14" customFormat="1" x14ac:dyDescent="0.3">
      <c r="A397" s="13"/>
      <c r="B397" s="13" t="s">
        <v>3234</v>
      </c>
      <c r="C397" s="13" t="s">
        <v>3235</v>
      </c>
      <c r="D397" s="13" t="s">
        <v>556</v>
      </c>
      <c r="E397" s="35"/>
      <c r="F397" s="35"/>
      <c r="G397" s="35"/>
      <c r="H397" s="35"/>
      <c r="I397" s="35"/>
      <c r="J397" s="35"/>
      <c r="K397" s="35"/>
      <c r="L397" s="35"/>
      <c r="M397" s="35"/>
      <c r="N397" s="35"/>
      <c r="O397" s="4"/>
      <c r="P397" s="35"/>
      <c r="Q397" s="35"/>
      <c r="R397" s="35"/>
      <c r="S397" s="12"/>
      <c r="T397" s="12"/>
      <c r="U397" s="12"/>
      <c r="X397" s="18"/>
      <c r="Y397" s="18"/>
      <c r="Z397" s="18"/>
      <c r="AA397" s="18"/>
      <c r="AB397" s="18"/>
      <c r="AC397" s="18"/>
      <c r="AD397" s="18"/>
    </row>
    <row r="398" spans="1:30" s="14" customFormat="1" x14ac:dyDescent="0.3">
      <c r="A398" s="13"/>
      <c r="B398" s="13" t="s">
        <v>3237</v>
      </c>
      <c r="C398" s="13" t="s">
        <v>3238</v>
      </c>
      <c r="D398" s="13" t="s">
        <v>556</v>
      </c>
      <c r="E398" s="35"/>
      <c r="F398" s="35"/>
      <c r="G398" s="35"/>
      <c r="H398" s="35"/>
      <c r="I398" s="35"/>
      <c r="J398" s="35"/>
      <c r="K398" s="35"/>
      <c r="L398" s="35"/>
      <c r="M398" s="35"/>
      <c r="N398" s="35"/>
      <c r="O398" s="4"/>
      <c r="P398" s="35"/>
      <c r="Q398" s="35"/>
      <c r="R398" s="35"/>
      <c r="S398" s="12"/>
      <c r="T398" s="12"/>
      <c r="U398" s="12"/>
      <c r="X398" s="18"/>
      <c r="Y398" s="18"/>
      <c r="Z398" s="18"/>
      <c r="AA398" s="18"/>
      <c r="AB398" s="18"/>
      <c r="AC398" s="18"/>
      <c r="AD398" s="18"/>
    </row>
    <row r="399" spans="1:30" s="14" customFormat="1" x14ac:dyDescent="0.3">
      <c r="A399" s="11"/>
      <c r="B399" s="11" t="s">
        <v>3295</v>
      </c>
      <c r="C399" s="11" t="s">
        <v>3296</v>
      </c>
      <c r="D399" s="11" t="s">
        <v>556</v>
      </c>
      <c r="E399" s="3"/>
      <c r="F399" s="3"/>
      <c r="G399" s="35"/>
      <c r="H399" s="35"/>
      <c r="I399" s="35" t="str">
        <f>IF(AND(ISNUMBER(I400),ISNUMBER(I401),ISNUMBER(I402),ISNUMBER(I403),ISNUMBER(I404),ISNUMBER(I405)), (I400+I401+I402-I403-I404-I405)/(I400+I401+I402), "")</f>
        <v/>
      </c>
      <c r="J399" s="35"/>
      <c r="K399" s="35" t="str">
        <f>IF(AND(ISNUMBER(K400),ISNUMBER(K401),ISNUMBER(K402),ISNUMBER(K403),ISNUMBER(K404),ISNUMBER(K405)), (K400+K401+K402-K403-K404-K405)/(K400+K401+K402), "")</f>
        <v/>
      </c>
      <c r="L399" s="35"/>
      <c r="M399" s="35" t="str">
        <f>IF(AND(ISNUMBER(M400),ISNUMBER(M401),ISNUMBER(M402),ISNUMBER(M403),ISNUMBER(M404),ISNUMBER(M405)), (M400+M401+M402-M403-M404-M405)/(M400+M401+M402), "")</f>
        <v/>
      </c>
      <c r="N399" s="35"/>
      <c r="O399" s="5" t="str">
        <f>IF(AND(ISNUMBER(O400),ISNUMBER(O401),ISNUMBER(O402),ISNUMBER(O403),ISNUMBER(O404),ISNUMBER(O405)), (O400+O401+O402-O403-O404-O405)/(O400+O401+O402), "")</f>
        <v/>
      </c>
      <c r="P399" s="35"/>
      <c r="Q399" s="35"/>
      <c r="R399" s="12"/>
      <c r="S399" s="12"/>
      <c r="T399" s="12"/>
      <c r="U399" s="12"/>
      <c r="X399" s="18"/>
      <c r="Y399" s="18"/>
      <c r="Z399" s="18"/>
      <c r="AA399" s="18"/>
      <c r="AB399" s="18"/>
      <c r="AC399" s="18"/>
      <c r="AD399" s="18"/>
    </row>
    <row r="400" spans="1:30" s="14" customFormat="1" x14ac:dyDescent="0.3">
      <c r="A400" s="13"/>
      <c r="B400" s="13" t="s">
        <v>3302</v>
      </c>
      <c r="C400" s="13" t="s">
        <v>3303</v>
      </c>
      <c r="D400" s="13" t="s">
        <v>556</v>
      </c>
      <c r="E400" s="35"/>
      <c r="F400" s="35"/>
      <c r="G400" s="35"/>
      <c r="H400" s="35"/>
      <c r="I400" s="35"/>
      <c r="J400" s="35"/>
      <c r="K400" s="35"/>
      <c r="L400" s="35"/>
      <c r="M400" s="35"/>
      <c r="N400" s="35"/>
      <c r="O400" s="4"/>
      <c r="P400" s="35"/>
      <c r="Q400" s="35"/>
      <c r="R400" s="35"/>
      <c r="S400" s="12"/>
      <c r="T400" s="12"/>
      <c r="U400" s="12"/>
      <c r="X400" s="18"/>
      <c r="Y400" s="18"/>
      <c r="Z400" s="18"/>
      <c r="AA400" s="18"/>
      <c r="AB400" s="18"/>
      <c r="AC400" s="18"/>
      <c r="AD400" s="18"/>
    </row>
    <row r="401" spans="1:30" s="14" customFormat="1" x14ac:dyDescent="0.3">
      <c r="A401" s="13"/>
      <c r="B401" s="13" t="s">
        <v>3306</v>
      </c>
      <c r="C401" s="13" t="s">
        <v>3307</v>
      </c>
      <c r="D401" s="13" t="s">
        <v>556</v>
      </c>
      <c r="E401" s="35"/>
      <c r="F401" s="35"/>
      <c r="G401" s="35"/>
      <c r="H401" s="35"/>
      <c r="I401" s="35"/>
      <c r="J401" s="35"/>
      <c r="K401" s="35"/>
      <c r="L401" s="35"/>
      <c r="M401" s="35"/>
      <c r="N401" s="35"/>
      <c r="O401" s="4"/>
      <c r="P401" s="35"/>
      <c r="Q401" s="35"/>
      <c r="R401" s="35"/>
      <c r="S401" s="12"/>
      <c r="T401" s="12"/>
      <c r="U401" s="12"/>
      <c r="X401" s="18"/>
      <c r="Y401" s="18"/>
      <c r="Z401" s="18"/>
      <c r="AA401" s="18"/>
      <c r="AB401" s="18"/>
      <c r="AC401" s="18"/>
      <c r="AD401" s="18"/>
    </row>
    <row r="402" spans="1:30" s="14" customFormat="1" x14ac:dyDescent="0.3">
      <c r="A402" s="13"/>
      <c r="B402" s="13" t="s">
        <v>3310</v>
      </c>
      <c r="C402" s="13" t="s">
        <v>3311</v>
      </c>
      <c r="D402" s="13" t="s">
        <v>556</v>
      </c>
      <c r="E402" s="35"/>
      <c r="F402" s="35"/>
      <c r="G402" s="35"/>
      <c r="H402" s="35"/>
      <c r="I402" s="35"/>
      <c r="J402" s="35"/>
      <c r="K402" s="35"/>
      <c r="L402" s="35"/>
      <c r="M402" s="35"/>
      <c r="N402" s="35"/>
      <c r="O402" s="4"/>
      <c r="P402" s="35"/>
      <c r="Q402" s="35"/>
      <c r="R402" s="35"/>
      <c r="S402" s="12"/>
      <c r="T402" s="12"/>
      <c r="U402" s="12"/>
      <c r="X402" s="18"/>
      <c r="Y402" s="18"/>
      <c r="Z402" s="18"/>
      <c r="AA402" s="18"/>
      <c r="AB402" s="18"/>
      <c r="AC402" s="18"/>
      <c r="AD402" s="18"/>
    </row>
    <row r="403" spans="1:30" s="14" customFormat="1" x14ac:dyDescent="0.3">
      <c r="A403" s="13"/>
      <c r="B403" s="13" t="s">
        <v>3313</v>
      </c>
      <c r="C403" s="13" t="s">
        <v>3314</v>
      </c>
      <c r="D403" s="13" t="s">
        <v>556</v>
      </c>
      <c r="E403" s="35"/>
      <c r="F403" s="35"/>
      <c r="G403" s="35"/>
      <c r="H403" s="35"/>
      <c r="I403" s="35"/>
      <c r="J403" s="35"/>
      <c r="K403" s="35"/>
      <c r="L403" s="35"/>
      <c r="M403" s="35"/>
      <c r="N403" s="35"/>
      <c r="O403" s="4"/>
      <c r="P403" s="35"/>
      <c r="Q403" s="35"/>
      <c r="R403" s="35"/>
      <c r="S403" s="12"/>
      <c r="T403" s="12"/>
      <c r="U403" s="12"/>
      <c r="X403" s="18"/>
      <c r="Y403" s="18"/>
      <c r="Z403" s="18"/>
      <c r="AA403" s="18"/>
      <c r="AB403" s="18"/>
      <c r="AC403" s="18"/>
      <c r="AD403" s="18"/>
    </row>
    <row r="404" spans="1:30" s="14" customFormat="1" x14ac:dyDescent="0.3">
      <c r="A404" s="13"/>
      <c r="B404" s="13" t="s">
        <v>3316</v>
      </c>
      <c r="C404" s="13" t="s">
        <v>3317</v>
      </c>
      <c r="D404" s="13" t="s">
        <v>556</v>
      </c>
      <c r="E404" s="35"/>
      <c r="F404" s="35"/>
      <c r="G404" s="35"/>
      <c r="H404" s="35"/>
      <c r="I404" s="35"/>
      <c r="J404" s="35"/>
      <c r="K404" s="35"/>
      <c r="L404" s="35"/>
      <c r="M404" s="35"/>
      <c r="N404" s="35"/>
      <c r="O404" s="4"/>
      <c r="P404" s="35"/>
      <c r="Q404" s="35"/>
      <c r="R404" s="35"/>
      <c r="S404" s="12"/>
      <c r="T404" s="12"/>
      <c r="U404" s="12"/>
      <c r="X404" s="18"/>
      <c r="Y404" s="18"/>
      <c r="Z404" s="18"/>
      <c r="AA404" s="18"/>
      <c r="AB404" s="18"/>
      <c r="AC404" s="18"/>
      <c r="AD404" s="18"/>
    </row>
    <row r="405" spans="1:30" s="14" customFormat="1" x14ac:dyDescent="0.3">
      <c r="A405" s="13"/>
      <c r="B405" s="13" t="s">
        <v>3319</v>
      </c>
      <c r="C405" s="13" t="s">
        <v>3320</v>
      </c>
      <c r="D405" s="13" t="s">
        <v>556</v>
      </c>
      <c r="E405" s="35"/>
      <c r="F405" s="35"/>
      <c r="G405" s="35"/>
      <c r="H405" s="35"/>
      <c r="I405" s="35"/>
      <c r="J405" s="35"/>
      <c r="K405" s="35"/>
      <c r="L405" s="35"/>
      <c r="M405" s="35"/>
      <c r="N405" s="35"/>
      <c r="O405" s="4"/>
      <c r="P405" s="35"/>
      <c r="Q405" s="35"/>
      <c r="R405" s="35"/>
      <c r="S405" s="12"/>
      <c r="T405" s="12"/>
      <c r="U405" s="12"/>
      <c r="X405" s="18"/>
      <c r="Y405" s="18"/>
      <c r="Z405" s="18"/>
      <c r="AA405" s="18"/>
      <c r="AB405" s="18"/>
      <c r="AC405" s="18"/>
      <c r="AD405" s="18"/>
    </row>
    <row r="406" spans="1:30" s="14" customFormat="1" x14ac:dyDescent="0.3">
      <c r="A406" s="11"/>
      <c r="B406" s="11" t="s">
        <v>3339</v>
      </c>
      <c r="C406" s="11" t="s">
        <v>3340</v>
      </c>
      <c r="D406" s="11" t="s">
        <v>556</v>
      </c>
      <c r="E406" s="3"/>
      <c r="F406" s="3"/>
      <c r="G406" s="35"/>
      <c r="H406" s="35"/>
      <c r="I406" s="35" t="str">
        <f>IF(AND(ISNUMBER(I407),ISNUMBER(I408),ISNUMBER(I409)), (I407+I408)/I409, "")</f>
        <v/>
      </c>
      <c r="J406" s="35"/>
      <c r="K406" s="35" t="str">
        <f>IF(AND(ISNUMBER(K407),ISNUMBER(K408),ISNUMBER(K409)), (K407+K408)/K409, "")</f>
        <v/>
      </c>
      <c r="L406" s="35"/>
      <c r="M406" s="35" t="str">
        <f>IF(AND(ISNUMBER(M407),ISNUMBER(M408),ISNUMBER(M409)), (M407+M408)/M409, "")</f>
        <v/>
      </c>
      <c r="N406" s="35"/>
      <c r="O406" s="5" t="str">
        <f>IF(AND(ISNUMBER(O407),ISNUMBER(O408),ISNUMBER(O409)), (O407+O408)/O409, "")</f>
        <v/>
      </c>
      <c r="P406" s="35"/>
      <c r="Q406" s="35"/>
      <c r="R406" s="12"/>
      <c r="S406" s="12"/>
      <c r="T406" s="12"/>
      <c r="U406" s="12"/>
      <c r="X406" s="18"/>
      <c r="Y406" s="18"/>
      <c r="Z406" s="18"/>
      <c r="AA406" s="18"/>
      <c r="AB406" s="18"/>
      <c r="AC406" s="18"/>
      <c r="AD406" s="18"/>
    </row>
    <row r="407" spans="1:30" s="14" customFormat="1" x14ac:dyDescent="0.3">
      <c r="A407" s="13"/>
      <c r="B407" s="13" t="s">
        <v>3345</v>
      </c>
      <c r="C407" s="13" t="s">
        <v>3346</v>
      </c>
      <c r="D407" s="13" t="s">
        <v>556</v>
      </c>
      <c r="E407" s="35"/>
      <c r="F407" s="35"/>
      <c r="G407" s="35"/>
      <c r="H407" s="35"/>
      <c r="I407" s="35"/>
      <c r="J407" s="35"/>
      <c r="K407" s="35"/>
      <c r="L407" s="35"/>
      <c r="M407" s="35"/>
      <c r="N407" s="35"/>
      <c r="O407" s="4"/>
      <c r="P407" s="35"/>
      <c r="Q407" s="35"/>
      <c r="R407" s="35"/>
      <c r="S407" s="12"/>
      <c r="T407" s="12"/>
      <c r="U407" s="12"/>
      <c r="X407" s="18"/>
      <c r="Y407" s="18"/>
      <c r="Z407" s="18"/>
      <c r="AA407" s="18"/>
      <c r="AB407" s="18"/>
      <c r="AC407" s="18"/>
      <c r="AD407" s="18"/>
    </row>
    <row r="408" spans="1:30" s="14" customFormat="1" x14ac:dyDescent="0.3">
      <c r="A408" s="13"/>
      <c r="B408" s="13" t="s">
        <v>3348</v>
      </c>
      <c r="C408" s="13" t="s">
        <v>3349</v>
      </c>
      <c r="D408" s="13" t="s">
        <v>556</v>
      </c>
      <c r="E408" s="35"/>
      <c r="F408" s="35"/>
      <c r="G408" s="35"/>
      <c r="H408" s="35"/>
      <c r="I408" s="35"/>
      <c r="J408" s="35"/>
      <c r="K408" s="35"/>
      <c r="L408" s="35"/>
      <c r="M408" s="35"/>
      <c r="N408" s="35"/>
      <c r="O408" s="4"/>
      <c r="P408" s="35"/>
      <c r="Q408" s="35"/>
      <c r="R408" s="35"/>
      <c r="S408" s="12"/>
      <c r="T408" s="12"/>
      <c r="U408" s="12"/>
      <c r="X408" s="18"/>
      <c r="Y408" s="18"/>
      <c r="Z408" s="18"/>
      <c r="AA408" s="18"/>
      <c r="AB408" s="18"/>
      <c r="AC408" s="18"/>
      <c r="AD408" s="18"/>
    </row>
    <row r="409" spans="1:30" s="14" customFormat="1" x14ac:dyDescent="0.3">
      <c r="A409" s="13"/>
      <c r="B409" s="13" t="s">
        <v>3351</v>
      </c>
      <c r="C409" s="13" t="s">
        <v>3352</v>
      </c>
      <c r="D409" s="13" t="s">
        <v>556</v>
      </c>
      <c r="E409" s="35"/>
      <c r="F409" s="35"/>
      <c r="G409" s="35"/>
      <c r="H409" s="35"/>
      <c r="I409" s="35"/>
      <c r="J409" s="35"/>
      <c r="K409" s="35"/>
      <c r="L409" s="35"/>
      <c r="M409" s="35"/>
      <c r="N409" s="35"/>
      <c r="O409" s="4"/>
      <c r="P409" s="35"/>
      <c r="Q409" s="35"/>
      <c r="R409" s="35"/>
      <c r="S409" s="12"/>
      <c r="T409" s="12"/>
      <c r="U409" s="12"/>
      <c r="X409" s="18"/>
      <c r="Y409" s="18"/>
      <c r="Z409" s="18"/>
      <c r="AA409" s="18"/>
      <c r="AB409" s="18"/>
      <c r="AC409" s="18"/>
      <c r="AD409" s="18"/>
    </row>
    <row r="410" spans="1:30" s="14" customFormat="1" x14ac:dyDescent="0.3">
      <c r="A410" s="11"/>
      <c r="B410" s="11" t="s">
        <v>3354</v>
      </c>
      <c r="C410" s="11" t="s">
        <v>3355</v>
      </c>
      <c r="D410" s="11" t="s">
        <v>556</v>
      </c>
      <c r="E410" s="3"/>
      <c r="F410" s="3"/>
      <c r="G410" s="35"/>
      <c r="H410" s="35"/>
      <c r="I410" s="35" t="str">
        <f>IF(AND(ISNUMBER(I411),ISNUMBER(I412)), I411/I412, "")</f>
        <v/>
      </c>
      <c r="J410" s="35"/>
      <c r="K410" s="35" t="str">
        <f>IF(AND(ISNUMBER(K411),ISNUMBER(K412)), K411/K412, "")</f>
        <v/>
      </c>
      <c r="L410" s="35"/>
      <c r="M410" s="35" t="str">
        <f>IF(AND(ISNUMBER(M411),ISNUMBER(M412)), M411/M412, "")</f>
        <v/>
      </c>
      <c r="N410" s="35"/>
      <c r="O410" s="5" t="str">
        <f>IF(AND(ISNUMBER(O411),ISNUMBER(O412)), O411/O412, "")</f>
        <v/>
      </c>
      <c r="P410" s="35"/>
      <c r="Q410" s="35"/>
      <c r="R410" s="12"/>
      <c r="S410" s="12"/>
      <c r="T410" s="12"/>
      <c r="U410" s="12"/>
      <c r="X410" s="18"/>
      <c r="Y410" s="18"/>
      <c r="Z410" s="18"/>
      <c r="AA410" s="18"/>
      <c r="AB410" s="18"/>
      <c r="AC410" s="18"/>
      <c r="AD410" s="18"/>
    </row>
    <row r="411" spans="1:30" s="14" customFormat="1" x14ac:dyDescent="0.3">
      <c r="A411" s="13"/>
      <c r="B411" s="13" t="s">
        <v>3360</v>
      </c>
      <c r="C411" s="13" t="s">
        <v>3361</v>
      </c>
      <c r="D411" s="13" t="s">
        <v>556</v>
      </c>
      <c r="E411" s="35"/>
      <c r="F411" s="35"/>
      <c r="G411" s="35"/>
      <c r="H411" s="35"/>
      <c r="I411" s="35"/>
      <c r="J411" s="35"/>
      <c r="K411" s="35"/>
      <c r="L411" s="35"/>
      <c r="M411" s="35"/>
      <c r="N411" s="35"/>
      <c r="O411" s="4"/>
      <c r="P411" s="35"/>
      <c r="Q411" s="35"/>
      <c r="R411" s="35"/>
      <c r="S411" s="12"/>
      <c r="T411" s="12"/>
      <c r="U411" s="12"/>
      <c r="X411" s="18"/>
      <c r="Y411" s="18"/>
      <c r="Z411" s="18"/>
      <c r="AA411" s="18"/>
      <c r="AB411" s="18"/>
      <c r="AC411" s="18"/>
      <c r="AD411" s="18"/>
    </row>
    <row r="412" spans="1:30" s="14" customFormat="1" x14ac:dyDescent="0.3">
      <c r="A412" s="13"/>
      <c r="B412" s="13" t="s">
        <v>3363</v>
      </c>
      <c r="C412" s="13" t="s">
        <v>3364</v>
      </c>
      <c r="D412" s="13" t="s">
        <v>556</v>
      </c>
      <c r="E412" s="35"/>
      <c r="F412" s="35"/>
      <c r="G412" s="35"/>
      <c r="H412" s="35"/>
      <c r="I412" s="35"/>
      <c r="J412" s="35"/>
      <c r="K412" s="35"/>
      <c r="L412" s="35"/>
      <c r="M412" s="35"/>
      <c r="N412" s="35"/>
      <c r="O412" s="4"/>
      <c r="P412" s="35"/>
      <c r="Q412" s="35"/>
      <c r="R412" s="35"/>
      <c r="S412" s="12"/>
      <c r="T412" s="12"/>
      <c r="U412" s="12"/>
      <c r="X412" s="18"/>
      <c r="Y412" s="18"/>
      <c r="Z412" s="18"/>
      <c r="AA412" s="18"/>
      <c r="AB412" s="18"/>
      <c r="AC412" s="18"/>
      <c r="AD412" s="18"/>
    </row>
    <row r="413" spans="1:30" s="14" customFormat="1" ht="28.8" x14ac:dyDescent="0.3">
      <c r="A413" s="11"/>
      <c r="B413" s="11" t="s">
        <v>3382</v>
      </c>
      <c r="C413" s="11" t="s">
        <v>3383</v>
      </c>
      <c r="D413" s="11" t="s">
        <v>556</v>
      </c>
      <c r="E413" s="3"/>
      <c r="F413" s="3"/>
      <c r="G413" s="35"/>
      <c r="H413" s="35"/>
      <c r="I413" s="35" t="str">
        <f>IF(AND(ISNUMBER(I414),ISNUMBER(I415),ISNUMBER(I416),ISNUMBER(I417)), (I414+I415-I416-I417)/(I416+I417), "")</f>
        <v/>
      </c>
      <c r="J413" s="35"/>
      <c r="K413" s="35" t="str">
        <f>IF(AND(ISNUMBER(K414),ISNUMBER(K415),ISNUMBER(K416),ISNUMBER(K417)), (K414+K415-K416-K417)/(K416+K417), "")</f>
        <v/>
      </c>
      <c r="L413" s="35"/>
      <c r="M413" s="35" t="str">
        <f>IF(AND(ISNUMBER(M414),ISNUMBER(M415),ISNUMBER(M416),ISNUMBER(M417)), (M414+M415-M416-M417)/(M416+M417), "")</f>
        <v/>
      </c>
      <c r="N413" s="35"/>
      <c r="O413" s="5" t="str">
        <f>IF(AND(ISNUMBER(O414),ISNUMBER(O415),ISNUMBER(O416),ISNUMBER(O417)), (O414+O415-O416-O417)/(O416+O417), "")</f>
        <v/>
      </c>
      <c r="P413" s="35"/>
      <c r="Q413" s="35"/>
      <c r="R413" s="12"/>
      <c r="S413" s="12"/>
      <c r="T413" s="12"/>
      <c r="U413" s="12"/>
      <c r="X413" s="18"/>
      <c r="Y413" s="18"/>
      <c r="Z413" s="18"/>
      <c r="AA413" s="18"/>
      <c r="AB413" s="18"/>
      <c r="AC413" s="18"/>
      <c r="AD413" s="18"/>
    </row>
    <row r="414" spans="1:30" s="14" customFormat="1" x14ac:dyDescent="0.3">
      <c r="A414" s="13"/>
      <c r="B414" s="13" t="s">
        <v>3389</v>
      </c>
      <c r="C414" s="13" t="s">
        <v>3390</v>
      </c>
      <c r="D414" s="13" t="s">
        <v>556</v>
      </c>
      <c r="E414" s="35"/>
      <c r="F414" s="35"/>
      <c r="G414" s="35"/>
      <c r="H414" s="35"/>
      <c r="I414" s="35"/>
      <c r="J414" s="35"/>
      <c r="K414" s="35"/>
      <c r="L414" s="35"/>
      <c r="M414" s="35"/>
      <c r="N414" s="35"/>
      <c r="O414" s="4"/>
      <c r="P414" s="35"/>
      <c r="Q414" s="35"/>
      <c r="R414" s="35"/>
      <c r="S414" s="12"/>
      <c r="T414" s="12"/>
      <c r="U414" s="12"/>
      <c r="X414" s="18"/>
      <c r="Y414" s="18"/>
      <c r="Z414" s="18"/>
      <c r="AA414" s="18"/>
      <c r="AB414" s="18"/>
      <c r="AC414" s="18"/>
      <c r="AD414" s="18"/>
    </row>
    <row r="415" spans="1:30" s="14" customFormat="1" x14ac:dyDescent="0.3">
      <c r="A415" s="13"/>
      <c r="B415" s="13" t="s">
        <v>3392</v>
      </c>
      <c r="C415" s="13" t="s">
        <v>3393</v>
      </c>
      <c r="D415" s="13" t="s">
        <v>556</v>
      </c>
      <c r="E415" s="35"/>
      <c r="F415" s="35"/>
      <c r="G415" s="35"/>
      <c r="H415" s="35"/>
      <c r="I415" s="35"/>
      <c r="J415" s="35"/>
      <c r="K415" s="35"/>
      <c r="L415" s="35"/>
      <c r="M415" s="35"/>
      <c r="N415" s="35"/>
      <c r="O415" s="4"/>
      <c r="P415" s="35"/>
      <c r="Q415" s="35"/>
      <c r="R415" s="35"/>
      <c r="S415" s="12"/>
      <c r="T415" s="12"/>
      <c r="U415" s="12"/>
      <c r="X415" s="18"/>
      <c r="Y415" s="18"/>
      <c r="Z415" s="18"/>
      <c r="AA415" s="18"/>
      <c r="AB415" s="18"/>
      <c r="AC415" s="18"/>
      <c r="AD415" s="18"/>
    </row>
    <row r="416" spans="1:30" s="14" customFormat="1" x14ac:dyDescent="0.3">
      <c r="A416" s="13"/>
      <c r="B416" s="13" t="s">
        <v>3395</v>
      </c>
      <c r="C416" s="13" t="s">
        <v>3396</v>
      </c>
      <c r="D416" s="13" t="s">
        <v>556</v>
      </c>
      <c r="E416" s="35"/>
      <c r="F416" s="35"/>
      <c r="G416" s="35"/>
      <c r="H416" s="35"/>
      <c r="I416" s="35"/>
      <c r="J416" s="35"/>
      <c r="K416" s="35"/>
      <c r="L416" s="35"/>
      <c r="M416" s="35"/>
      <c r="N416" s="35"/>
      <c r="O416" s="4"/>
      <c r="P416" s="35"/>
      <c r="Q416" s="35"/>
      <c r="R416" s="35"/>
      <c r="S416" s="12"/>
      <c r="T416" s="12"/>
      <c r="U416" s="12"/>
      <c r="X416" s="18"/>
      <c r="Y416" s="18"/>
      <c r="Z416" s="18"/>
      <c r="AA416" s="18"/>
      <c r="AB416" s="18"/>
      <c r="AC416" s="18"/>
      <c r="AD416" s="18"/>
    </row>
    <row r="417" spans="1:30" s="14" customFormat="1" x14ac:dyDescent="0.3">
      <c r="A417" s="13"/>
      <c r="B417" s="13" t="s">
        <v>3398</v>
      </c>
      <c r="C417" s="13" t="s">
        <v>3399</v>
      </c>
      <c r="D417" s="13" t="s">
        <v>556</v>
      </c>
      <c r="E417" s="35"/>
      <c r="F417" s="35"/>
      <c r="G417" s="35"/>
      <c r="H417" s="35"/>
      <c r="I417" s="35"/>
      <c r="J417" s="35"/>
      <c r="K417" s="35"/>
      <c r="L417" s="35"/>
      <c r="M417" s="35"/>
      <c r="N417" s="35"/>
      <c r="O417" s="4"/>
      <c r="P417" s="35"/>
      <c r="Q417" s="35"/>
      <c r="R417" s="35"/>
      <c r="S417" s="12"/>
      <c r="T417" s="12"/>
      <c r="U417" s="12"/>
      <c r="X417" s="18"/>
      <c r="Y417" s="18"/>
      <c r="Z417" s="18"/>
      <c r="AA417" s="18"/>
      <c r="AB417" s="18"/>
      <c r="AC417" s="18"/>
      <c r="AD417" s="18"/>
    </row>
    <row r="418" spans="1:30" s="14" customFormat="1" x14ac:dyDescent="0.3">
      <c r="A418" s="11"/>
      <c r="B418" s="11" t="s">
        <v>3428</v>
      </c>
      <c r="C418" s="11" t="s">
        <v>3429</v>
      </c>
      <c r="D418" s="11" t="s">
        <v>556</v>
      </c>
      <c r="E418" s="3"/>
      <c r="F418" s="3"/>
      <c r="G418" s="35"/>
      <c r="H418" s="35"/>
      <c r="I418" s="35" t="str">
        <f>IF(AND(ISNUMBER(I419),ISNUMBER(I420)), (I419-I420)/I420, "")</f>
        <v/>
      </c>
      <c r="J418" s="35"/>
      <c r="K418" s="35" t="str">
        <f>IF(AND(ISNUMBER(K419),ISNUMBER(K420)), (K419-K420)/K420, "")</f>
        <v/>
      </c>
      <c r="L418" s="35"/>
      <c r="M418" s="35" t="str">
        <f>IF(AND(ISNUMBER(M419),ISNUMBER(M420)), (M419-M420)/M420, "")</f>
        <v/>
      </c>
      <c r="N418" s="35"/>
      <c r="O418" s="5" t="str">
        <f>IF(AND(ISNUMBER(O419),ISNUMBER(O420)), (O419-O420)/O420, "")</f>
        <v/>
      </c>
      <c r="P418" s="35"/>
      <c r="Q418" s="35"/>
      <c r="R418" s="12"/>
      <c r="S418" s="12"/>
      <c r="T418" s="12"/>
      <c r="U418" s="12"/>
      <c r="X418" s="18"/>
      <c r="Y418" s="18"/>
      <c r="Z418" s="18"/>
      <c r="AA418" s="18"/>
      <c r="AB418" s="18"/>
      <c r="AC418" s="18"/>
      <c r="AD418" s="18"/>
    </row>
    <row r="419" spans="1:30" s="14" customFormat="1" x14ac:dyDescent="0.3">
      <c r="A419" s="13"/>
      <c r="B419" s="13" t="s">
        <v>3434</v>
      </c>
      <c r="C419" s="13" t="s">
        <v>3435</v>
      </c>
      <c r="D419" s="13" t="s">
        <v>556</v>
      </c>
      <c r="E419" s="35"/>
      <c r="F419" s="35"/>
      <c r="G419" s="35"/>
      <c r="H419" s="35"/>
      <c r="I419" s="35"/>
      <c r="J419" s="35"/>
      <c r="K419" s="35"/>
      <c r="L419" s="35"/>
      <c r="M419" s="35"/>
      <c r="N419" s="35"/>
      <c r="O419" s="4"/>
      <c r="P419" s="35"/>
      <c r="Q419" s="35"/>
      <c r="R419" s="35"/>
      <c r="S419" s="12"/>
      <c r="T419" s="12"/>
      <c r="U419" s="12"/>
      <c r="X419" s="18"/>
      <c r="Y419" s="18"/>
      <c r="Z419" s="18"/>
      <c r="AA419" s="18"/>
      <c r="AB419" s="18"/>
      <c r="AC419" s="18"/>
      <c r="AD419" s="18"/>
    </row>
    <row r="420" spans="1:30" s="14" customFormat="1" x14ac:dyDescent="0.3">
      <c r="A420" s="13"/>
      <c r="B420" s="13" t="s">
        <v>3437</v>
      </c>
      <c r="C420" s="13" t="s">
        <v>3438</v>
      </c>
      <c r="D420" s="13" t="s">
        <v>556</v>
      </c>
      <c r="E420" s="35"/>
      <c r="F420" s="35"/>
      <c r="G420" s="35"/>
      <c r="H420" s="35"/>
      <c r="I420" s="35"/>
      <c r="J420" s="35"/>
      <c r="K420" s="35"/>
      <c r="L420" s="35"/>
      <c r="M420" s="35"/>
      <c r="N420" s="35"/>
      <c r="O420" s="4"/>
      <c r="P420" s="35"/>
      <c r="Q420" s="35"/>
      <c r="R420" s="35"/>
      <c r="S420" s="12"/>
      <c r="T420" s="12"/>
      <c r="U420" s="12"/>
      <c r="X420" s="18"/>
      <c r="Y420" s="18"/>
      <c r="Z420" s="18"/>
      <c r="AA420" s="18"/>
      <c r="AB420" s="18"/>
      <c r="AC420" s="18"/>
      <c r="AD420" s="18"/>
    </row>
    <row r="421" spans="1:30" s="14" customFormat="1" x14ac:dyDescent="0.3">
      <c r="A421" s="11"/>
      <c r="B421" s="11" t="s">
        <v>3466</v>
      </c>
      <c r="C421" s="11" t="s">
        <v>3467</v>
      </c>
      <c r="D421" s="11" t="s">
        <v>556</v>
      </c>
      <c r="E421" s="3"/>
      <c r="F421" s="3"/>
      <c r="G421" s="35"/>
      <c r="H421" s="35"/>
      <c r="I421" s="35" t="str">
        <f>IF(AND(ISNUMBER(I422),ISNUMBER(I423)), (I422-I423)/I423, "")</f>
        <v/>
      </c>
      <c r="J421" s="35"/>
      <c r="K421" s="35" t="str">
        <f>IF(AND(ISNUMBER(K422),ISNUMBER(K423)), (K422-K423)/K423, "")</f>
        <v/>
      </c>
      <c r="L421" s="35"/>
      <c r="M421" s="35" t="str">
        <f>IF(AND(ISNUMBER(M422),ISNUMBER(M423)), (M422-M423)/M423, "")</f>
        <v/>
      </c>
      <c r="N421" s="35"/>
      <c r="O421" s="5" t="str">
        <f>IF(AND(ISNUMBER(O422),ISNUMBER(O423)), (O422-O423)/O423, "")</f>
        <v/>
      </c>
      <c r="P421" s="35"/>
      <c r="Q421" s="35"/>
      <c r="R421" s="12"/>
      <c r="S421" s="12"/>
      <c r="T421" s="12"/>
      <c r="U421" s="12"/>
      <c r="X421" s="18"/>
      <c r="Y421" s="18"/>
      <c r="Z421" s="18"/>
      <c r="AA421" s="18"/>
      <c r="AB421" s="18"/>
      <c r="AC421" s="18"/>
      <c r="AD421" s="18"/>
    </row>
    <row r="422" spans="1:30" s="14" customFormat="1" x14ac:dyDescent="0.3">
      <c r="A422" s="13"/>
      <c r="B422" s="13" t="s">
        <v>3472</v>
      </c>
      <c r="C422" s="13" t="s">
        <v>3473</v>
      </c>
      <c r="D422" s="13" t="s">
        <v>556</v>
      </c>
      <c r="E422" s="35"/>
      <c r="F422" s="35"/>
      <c r="G422" s="35"/>
      <c r="H422" s="35"/>
      <c r="I422" s="35"/>
      <c r="J422" s="35"/>
      <c r="K422" s="35"/>
      <c r="L422" s="35"/>
      <c r="M422" s="35"/>
      <c r="N422" s="35"/>
      <c r="O422" s="4"/>
      <c r="P422" s="35"/>
      <c r="Q422" s="35"/>
      <c r="R422" s="35"/>
      <c r="S422" s="12"/>
      <c r="T422" s="12"/>
      <c r="U422" s="12"/>
      <c r="X422" s="18"/>
      <c r="Y422" s="18"/>
      <c r="Z422" s="18"/>
      <c r="AA422" s="18"/>
      <c r="AB422" s="18"/>
      <c r="AC422" s="18"/>
      <c r="AD422" s="18"/>
    </row>
    <row r="423" spans="1:30" s="14" customFormat="1" x14ac:dyDescent="0.3">
      <c r="A423" s="13"/>
      <c r="B423" s="13" t="s">
        <v>3475</v>
      </c>
      <c r="C423" s="13" t="s">
        <v>3476</v>
      </c>
      <c r="D423" s="13" t="s">
        <v>556</v>
      </c>
      <c r="E423" s="35"/>
      <c r="F423" s="35"/>
      <c r="G423" s="35"/>
      <c r="H423" s="35"/>
      <c r="I423" s="35"/>
      <c r="J423" s="35"/>
      <c r="K423" s="35"/>
      <c r="L423" s="35"/>
      <c r="M423" s="35"/>
      <c r="N423" s="35"/>
      <c r="O423" s="4"/>
      <c r="P423" s="35"/>
      <c r="Q423" s="35"/>
      <c r="R423" s="35"/>
      <c r="S423" s="12"/>
      <c r="T423" s="12"/>
      <c r="U423" s="12"/>
      <c r="X423" s="18"/>
      <c r="Y423" s="18"/>
      <c r="Z423" s="18"/>
      <c r="AA423" s="18"/>
      <c r="AB423" s="18"/>
      <c r="AC423" s="18"/>
      <c r="AD423" s="18"/>
    </row>
    <row r="424" spans="1:30" s="14" customFormat="1" x14ac:dyDescent="0.3">
      <c r="A424" s="11"/>
      <c r="B424" s="11" t="s">
        <v>3564</v>
      </c>
      <c r="C424" s="11" t="s">
        <v>3565</v>
      </c>
      <c r="D424" s="11" t="s">
        <v>556</v>
      </c>
      <c r="E424" s="3"/>
      <c r="F424" s="3"/>
      <c r="G424" s="35"/>
      <c r="H424" s="35"/>
      <c r="I424" s="35" t="str">
        <f>IF(AND(ISNUMBER(I425),ISNUMBER(I426)), (I425-I426)/I425, "")</f>
        <v/>
      </c>
      <c r="J424" s="35"/>
      <c r="K424" s="35" t="str">
        <f>IF(AND(ISNUMBER(K425),ISNUMBER(K426)), (K425-K426)/K425, "")</f>
        <v/>
      </c>
      <c r="L424" s="35"/>
      <c r="M424" s="35" t="str">
        <f>IF(AND(ISNUMBER(M425),ISNUMBER(M426)), (M425-M426)/M425, "")</f>
        <v/>
      </c>
      <c r="N424" s="35"/>
      <c r="O424" s="5" t="str">
        <f>IF(AND(ISNUMBER(O425),ISNUMBER(O426)), (O425-O426)/O425, "")</f>
        <v/>
      </c>
      <c r="P424" s="35"/>
      <c r="Q424" s="35"/>
      <c r="R424" s="12"/>
      <c r="S424" s="12"/>
      <c r="T424" s="12"/>
      <c r="U424" s="12"/>
      <c r="X424" s="18"/>
      <c r="Y424" s="18"/>
      <c r="Z424" s="18"/>
      <c r="AA424" s="18"/>
      <c r="AB424" s="18"/>
      <c r="AC424" s="18"/>
      <c r="AD424" s="18"/>
    </row>
    <row r="425" spans="1:30" s="14" customFormat="1" x14ac:dyDescent="0.3">
      <c r="A425" s="13"/>
      <c r="B425" s="13" t="s">
        <v>3572</v>
      </c>
      <c r="C425" s="13" t="s">
        <v>3573</v>
      </c>
      <c r="D425" s="13" t="s">
        <v>556</v>
      </c>
      <c r="E425" s="35"/>
      <c r="F425" s="35"/>
      <c r="G425" s="35"/>
      <c r="H425" s="35"/>
      <c r="I425" s="35"/>
      <c r="J425" s="35"/>
      <c r="K425" s="35"/>
      <c r="L425" s="35"/>
      <c r="M425" s="35"/>
      <c r="N425" s="35"/>
      <c r="O425" s="4"/>
      <c r="P425" s="35"/>
      <c r="Q425" s="35"/>
      <c r="R425" s="35"/>
      <c r="S425" s="12"/>
      <c r="T425" s="12"/>
      <c r="U425" s="12"/>
      <c r="X425" s="18"/>
      <c r="Y425" s="18"/>
      <c r="Z425" s="18"/>
      <c r="AA425" s="18"/>
      <c r="AB425" s="18"/>
      <c r="AC425" s="18"/>
      <c r="AD425" s="18"/>
    </row>
    <row r="426" spans="1:30" s="14" customFormat="1" x14ac:dyDescent="0.3">
      <c r="A426" s="13"/>
      <c r="B426" s="13" t="s">
        <v>3575</v>
      </c>
      <c r="C426" s="13" t="s">
        <v>3576</v>
      </c>
      <c r="D426" s="13" t="s">
        <v>556</v>
      </c>
      <c r="E426" s="35"/>
      <c r="F426" s="35"/>
      <c r="G426" s="35"/>
      <c r="H426" s="35"/>
      <c r="I426" s="35"/>
      <c r="J426" s="35"/>
      <c r="K426" s="35"/>
      <c r="L426" s="35"/>
      <c r="M426" s="35"/>
      <c r="N426" s="35"/>
      <c r="O426" s="4"/>
      <c r="P426" s="35"/>
      <c r="Q426" s="35"/>
      <c r="R426" s="35"/>
      <c r="S426" s="12"/>
      <c r="T426" s="12"/>
      <c r="U426" s="12"/>
      <c r="X426" s="18"/>
      <c r="Y426" s="18"/>
      <c r="Z426" s="18"/>
      <c r="AA426" s="18"/>
      <c r="AB426" s="18"/>
      <c r="AC426" s="18"/>
      <c r="AD426" s="18"/>
    </row>
    <row r="427" spans="1:30" s="14" customFormat="1" x14ac:dyDescent="0.3">
      <c r="A427" s="11"/>
      <c r="B427" s="11" t="s">
        <v>3613</v>
      </c>
      <c r="C427" s="11" t="s">
        <v>3614</v>
      </c>
      <c r="D427" s="11" t="s">
        <v>556</v>
      </c>
      <c r="E427" s="3"/>
      <c r="F427" s="3"/>
      <c r="G427" s="35"/>
      <c r="H427" s="35"/>
      <c r="I427" s="35" t="str">
        <f>IF(AND(ISNUMBER(I428),ISNUMBER(I429)), (I428-I429)/I429, "")</f>
        <v/>
      </c>
      <c r="J427" s="35"/>
      <c r="K427" s="35" t="str">
        <f>IF(AND(ISNUMBER(K428),ISNUMBER(K429)), (K428-K429)/K429, "")</f>
        <v/>
      </c>
      <c r="L427" s="35"/>
      <c r="M427" s="35" t="str">
        <f>IF(AND(ISNUMBER(M428),ISNUMBER(M429)), (M428-M429)/M429, "")</f>
        <v/>
      </c>
      <c r="N427" s="35"/>
      <c r="O427" s="5" t="str">
        <f>IF(AND(ISNUMBER(O428),ISNUMBER(O429)), (O428-O429)/O429, "")</f>
        <v/>
      </c>
      <c r="P427" s="35"/>
      <c r="Q427" s="35"/>
      <c r="R427" s="12"/>
      <c r="S427" s="12"/>
      <c r="T427" s="12"/>
      <c r="U427" s="12"/>
      <c r="X427" s="18"/>
      <c r="Y427" s="18"/>
      <c r="Z427" s="18"/>
      <c r="AA427" s="18"/>
      <c r="AB427" s="18"/>
      <c r="AC427" s="18"/>
      <c r="AD427" s="18"/>
    </row>
    <row r="428" spans="1:30" s="14" customFormat="1" x14ac:dyDescent="0.3">
      <c r="A428" s="13"/>
      <c r="B428" s="13" t="s">
        <v>3619</v>
      </c>
      <c r="C428" s="13" t="s">
        <v>3620</v>
      </c>
      <c r="D428" s="13" t="s">
        <v>556</v>
      </c>
      <c r="E428" s="35"/>
      <c r="F428" s="35"/>
      <c r="G428" s="35"/>
      <c r="H428" s="35"/>
      <c r="I428" s="35"/>
      <c r="J428" s="35"/>
      <c r="K428" s="35"/>
      <c r="L428" s="35"/>
      <c r="M428" s="35"/>
      <c r="N428" s="35"/>
      <c r="O428" s="4"/>
      <c r="P428" s="35"/>
      <c r="Q428" s="35"/>
      <c r="R428" s="35"/>
      <c r="S428" s="12"/>
      <c r="T428" s="12"/>
      <c r="U428" s="12"/>
      <c r="X428" s="18"/>
      <c r="Y428" s="18"/>
      <c r="Z428" s="18"/>
      <c r="AA428" s="18"/>
      <c r="AB428" s="18"/>
      <c r="AC428" s="18"/>
      <c r="AD428" s="18"/>
    </row>
    <row r="429" spans="1:30" s="14" customFormat="1" x14ac:dyDescent="0.3">
      <c r="A429" s="13"/>
      <c r="B429" s="13" t="s">
        <v>3622</v>
      </c>
      <c r="C429" s="13" t="s">
        <v>3623</v>
      </c>
      <c r="D429" s="13" t="s">
        <v>556</v>
      </c>
      <c r="E429" s="35"/>
      <c r="F429" s="35"/>
      <c r="G429" s="35"/>
      <c r="H429" s="35"/>
      <c r="I429" s="35"/>
      <c r="J429" s="35"/>
      <c r="K429" s="35"/>
      <c r="L429" s="35"/>
      <c r="M429" s="35"/>
      <c r="N429" s="35"/>
      <c r="O429" s="4"/>
      <c r="P429" s="35"/>
      <c r="Q429" s="35"/>
      <c r="R429" s="35"/>
      <c r="S429" s="12"/>
      <c r="T429" s="12"/>
      <c r="U429" s="12"/>
      <c r="X429" s="18"/>
      <c r="Y429" s="18"/>
      <c r="Z429" s="18"/>
      <c r="AA429" s="18"/>
      <c r="AB429" s="18"/>
      <c r="AC429" s="18"/>
      <c r="AD429" s="18"/>
    </row>
    <row r="430" spans="1:30" s="14" customFormat="1" x14ac:dyDescent="0.3">
      <c r="A430" s="11"/>
      <c r="B430" s="11" t="s">
        <v>3625</v>
      </c>
      <c r="C430" s="11" t="s">
        <v>3626</v>
      </c>
      <c r="D430" s="11" t="s">
        <v>556</v>
      </c>
      <c r="E430" s="3"/>
      <c r="F430" s="3"/>
      <c r="G430" s="35"/>
      <c r="H430" s="35"/>
      <c r="I430" s="35" t="str">
        <f>IF(AND(ISNUMBER(I431),ISNUMBER(I432)), (I431-I432)/I431, "")</f>
        <v/>
      </c>
      <c r="J430" s="35"/>
      <c r="K430" s="35" t="str">
        <f>IF(AND(ISNUMBER(K431),ISNUMBER(K432)), (K431-K432)/K431, "")</f>
        <v/>
      </c>
      <c r="L430" s="35"/>
      <c r="M430" s="35" t="str">
        <f>IF(AND(ISNUMBER(M431),ISNUMBER(M432)), (M431-M432)/M431, "")</f>
        <v/>
      </c>
      <c r="N430" s="35"/>
      <c r="O430" s="5" t="str">
        <f>IF(AND(ISNUMBER(O431),ISNUMBER(O432)), (O431-O432)/O431, "")</f>
        <v/>
      </c>
      <c r="P430" s="35"/>
      <c r="Q430" s="35"/>
      <c r="R430" s="12"/>
      <c r="S430" s="12"/>
      <c r="T430" s="12"/>
      <c r="U430" s="12"/>
      <c r="X430" s="18"/>
      <c r="Y430" s="18"/>
      <c r="Z430" s="18"/>
      <c r="AA430" s="18"/>
      <c r="AB430" s="18"/>
      <c r="AC430" s="18"/>
      <c r="AD430" s="18"/>
    </row>
    <row r="431" spans="1:30" s="14" customFormat="1" x14ac:dyDescent="0.3">
      <c r="A431" s="13"/>
      <c r="B431" s="13" t="s">
        <v>3631</v>
      </c>
      <c r="C431" s="13" t="s">
        <v>3632</v>
      </c>
      <c r="D431" s="13" t="s">
        <v>556</v>
      </c>
      <c r="E431" s="35"/>
      <c r="F431" s="35"/>
      <c r="G431" s="35"/>
      <c r="H431" s="35"/>
      <c r="I431" s="35"/>
      <c r="J431" s="35"/>
      <c r="K431" s="35"/>
      <c r="L431" s="35"/>
      <c r="M431" s="35"/>
      <c r="N431" s="35"/>
      <c r="O431" s="4"/>
      <c r="P431" s="35"/>
      <c r="Q431" s="35"/>
      <c r="R431" s="35"/>
      <c r="S431" s="12"/>
      <c r="T431" s="12"/>
      <c r="U431" s="12"/>
      <c r="X431" s="18"/>
      <c r="Y431" s="18"/>
      <c r="Z431" s="18"/>
      <c r="AA431" s="18"/>
      <c r="AB431" s="18"/>
      <c r="AC431" s="18"/>
      <c r="AD431" s="18"/>
    </row>
    <row r="432" spans="1:30" s="14" customFormat="1" x14ac:dyDescent="0.3">
      <c r="A432" s="13"/>
      <c r="B432" s="13" t="s">
        <v>3634</v>
      </c>
      <c r="C432" s="13" t="s">
        <v>3635</v>
      </c>
      <c r="D432" s="13" t="s">
        <v>556</v>
      </c>
      <c r="E432" s="35"/>
      <c r="F432" s="35"/>
      <c r="G432" s="35"/>
      <c r="H432" s="35"/>
      <c r="I432" s="35"/>
      <c r="J432" s="35"/>
      <c r="K432" s="35"/>
      <c r="L432" s="35"/>
      <c r="M432" s="35"/>
      <c r="N432" s="35"/>
      <c r="O432" s="4"/>
      <c r="P432" s="35"/>
      <c r="Q432" s="35"/>
      <c r="R432" s="35"/>
      <c r="S432" s="12"/>
      <c r="T432" s="12"/>
      <c r="U432" s="12"/>
      <c r="X432" s="18"/>
      <c r="Y432" s="18"/>
      <c r="Z432" s="18"/>
      <c r="AA432" s="18"/>
      <c r="AB432" s="18"/>
      <c r="AC432" s="18"/>
      <c r="AD432" s="18"/>
    </row>
    <row r="433" spans="1:30" s="14" customFormat="1" ht="15.6" x14ac:dyDescent="0.3">
      <c r="A433" s="9"/>
      <c r="B433" s="9" t="s">
        <v>556</v>
      </c>
      <c r="C433" s="9" t="s">
        <v>4557</v>
      </c>
      <c r="D433" s="10" t="s">
        <v>556</v>
      </c>
      <c r="E433" s="10"/>
      <c r="F433" s="10"/>
      <c r="G433" s="10"/>
      <c r="H433" s="10"/>
      <c r="I433" s="10"/>
      <c r="J433" s="10"/>
      <c r="K433" s="10"/>
      <c r="L433" s="10"/>
      <c r="M433" s="10"/>
      <c r="N433" s="10"/>
      <c r="O433" s="10"/>
      <c r="P433" s="10"/>
      <c r="Q433" s="10"/>
      <c r="R433" s="10"/>
      <c r="S433" s="10"/>
      <c r="T433" s="10"/>
      <c r="U433" s="10"/>
      <c r="X433" s="18"/>
      <c r="Y433" s="18"/>
      <c r="Z433" s="18"/>
      <c r="AA433" s="18"/>
      <c r="AB433" s="18"/>
      <c r="AC433" s="18"/>
      <c r="AD433" s="18"/>
    </row>
    <row r="434" spans="1:30" s="14" customFormat="1" x14ac:dyDescent="0.3">
      <c r="A434" s="11"/>
      <c r="B434" s="11" t="s">
        <v>4558</v>
      </c>
      <c r="C434" s="11" t="s">
        <v>3857</v>
      </c>
      <c r="D434" s="11" t="s">
        <v>556</v>
      </c>
      <c r="E434" s="3"/>
      <c r="F434" s="35"/>
      <c r="G434" s="35"/>
      <c r="H434" s="35"/>
      <c r="I434" s="35"/>
      <c r="J434" s="35"/>
      <c r="K434" s="35"/>
      <c r="L434" s="35"/>
      <c r="M434" s="35"/>
      <c r="N434" s="35"/>
      <c r="O434" s="4"/>
      <c r="P434" s="35"/>
      <c r="Q434" s="35"/>
      <c r="R434" s="35"/>
      <c r="S434" s="12"/>
      <c r="T434" s="12"/>
      <c r="U434" s="12"/>
      <c r="X434" s="18"/>
      <c r="Y434" s="18"/>
      <c r="Z434" s="18"/>
      <c r="AA434" s="18"/>
      <c r="AB434" s="18"/>
      <c r="AC434" s="18"/>
      <c r="AD434" s="18"/>
    </row>
    <row r="435" spans="1:30" s="14" customFormat="1" x14ac:dyDescent="0.3">
      <c r="A435" s="11"/>
      <c r="B435" s="11" t="s">
        <v>4559</v>
      </c>
      <c r="C435" s="11" t="s">
        <v>3939</v>
      </c>
      <c r="D435" s="11" t="s">
        <v>556</v>
      </c>
      <c r="E435" s="3"/>
      <c r="F435" s="35"/>
      <c r="G435" s="35"/>
      <c r="H435" s="35"/>
      <c r="I435" s="35"/>
      <c r="J435" s="35"/>
      <c r="K435" s="35"/>
      <c r="L435" s="35"/>
      <c r="M435" s="35"/>
      <c r="N435" s="35"/>
      <c r="O435" s="4"/>
      <c r="P435" s="35"/>
      <c r="Q435" s="35"/>
      <c r="R435" s="35"/>
      <c r="S435" s="12"/>
      <c r="T435" s="12"/>
      <c r="U435" s="12"/>
      <c r="X435" s="18"/>
      <c r="Y435" s="18"/>
      <c r="Z435" s="18"/>
      <c r="AA435" s="18"/>
      <c r="AB435" s="18"/>
      <c r="AC435" s="18"/>
      <c r="AD435" s="18"/>
    </row>
    <row r="436" spans="1:30" s="14" customFormat="1" x14ac:dyDescent="0.3">
      <c r="A436" s="11"/>
      <c r="B436" s="11" t="s">
        <v>4560</v>
      </c>
      <c r="C436" s="11" t="s">
        <v>3989</v>
      </c>
      <c r="D436" s="11" t="s">
        <v>556</v>
      </c>
      <c r="E436" s="3"/>
      <c r="F436" s="35"/>
      <c r="G436" s="35"/>
      <c r="H436" s="35"/>
      <c r="I436" s="35"/>
      <c r="J436" s="35"/>
      <c r="K436" s="35"/>
      <c r="L436" s="35"/>
      <c r="M436" s="35"/>
      <c r="N436" s="35"/>
      <c r="O436" s="4"/>
      <c r="P436" s="35"/>
      <c r="Q436" s="35"/>
      <c r="R436" s="35"/>
      <c r="S436" s="12"/>
      <c r="T436" s="12"/>
      <c r="U436" s="12"/>
      <c r="X436" s="18"/>
      <c r="Y436" s="18"/>
      <c r="Z436" s="18"/>
      <c r="AA436" s="18"/>
      <c r="AB436" s="18"/>
      <c r="AC436" s="18"/>
      <c r="AD436" s="18"/>
    </row>
    <row r="437" spans="1:30" s="14" customFormat="1" x14ac:dyDescent="0.3">
      <c r="A437" s="11"/>
      <c r="B437" s="11" t="s">
        <v>4561</v>
      </c>
      <c r="C437" s="11" t="s">
        <v>4018</v>
      </c>
      <c r="D437" s="11" t="s">
        <v>556</v>
      </c>
      <c r="E437" s="3"/>
      <c r="F437" s="35"/>
      <c r="G437" s="35"/>
      <c r="H437" s="35"/>
      <c r="I437" s="35"/>
      <c r="J437" s="35"/>
      <c r="K437" s="35"/>
      <c r="L437" s="35"/>
      <c r="M437" s="35"/>
      <c r="N437" s="35"/>
      <c r="O437" s="4"/>
      <c r="P437" s="35"/>
      <c r="Q437" s="35"/>
      <c r="R437" s="35"/>
      <c r="S437" s="12"/>
      <c r="T437" s="12"/>
      <c r="U437" s="12"/>
      <c r="X437" s="18"/>
      <c r="Y437" s="18"/>
      <c r="Z437" s="18"/>
      <c r="AA437" s="18"/>
      <c r="AB437" s="18"/>
      <c r="AC437" s="18"/>
      <c r="AD437" s="18"/>
    </row>
    <row r="438" spans="1:30" s="14" customFormat="1" x14ac:dyDescent="0.3">
      <c r="A438" s="11"/>
      <c r="B438" s="11" t="s">
        <v>4562</v>
      </c>
      <c r="C438" s="11" t="s">
        <v>4028</v>
      </c>
      <c r="D438" s="11" t="s">
        <v>556</v>
      </c>
      <c r="E438" s="3"/>
      <c r="F438" s="35"/>
      <c r="G438" s="35"/>
      <c r="H438" s="35"/>
      <c r="I438" s="35"/>
      <c r="J438" s="35"/>
      <c r="K438" s="35"/>
      <c r="L438" s="35"/>
      <c r="M438" s="35"/>
      <c r="N438" s="35"/>
      <c r="O438" s="4"/>
      <c r="P438" s="35"/>
      <c r="Q438" s="35"/>
      <c r="R438" s="35"/>
      <c r="S438" s="12"/>
      <c r="T438" s="12"/>
      <c r="U438" s="12"/>
      <c r="X438" s="18"/>
      <c r="Y438" s="18"/>
      <c r="Z438" s="18"/>
      <c r="AA438" s="18"/>
      <c r="AB438" s="18"/>
      <c r="AC438" s="18"/>
      <c r="AD438" s="18"/>
    </row>
    <row r="439" spans="1:30" s="14" customFormat="1" x14ac:dyDescent="0.3">
      <c r="A439" s="11"/>
      <c r="B439" s="11" t="s">
        <v>4563</v>
      </c>
      <c r="C439" s="11" t="s">
        <v>4038</v>
      </c>
      <c r="D439" s="11" t="s">
        <v>556</v>
      </c>
      <c r="E439" s="3"/>
      <c r="F439" s="35"/>
      <c r="G439" s="35"/>
      <c r="H439" s="35"/>
      <c r="I439" s="35"/>
      <c r="J439" s="35"/>
      <c r="K439" s="35"/>
      <c r="L439" s="35"/>
      <c r="M439" s="35"/>
      <c r="N439" s="35"/>
      <c r="O439" s="4"/>
      <c r="P439" s="35"/>
      <c r="Q439" s="35"/>
      <c r="R439" s="35"/>
      <c r="S439" s="12"/>
      <c r="T439" s="12"/>
      <c r="U439" s="12"/>
      <c r="X439" s="18"/>
      <c r="Y439" s="18"/>
      <c r="Z439" s="18"/>
      <c r="AA439" s="18"/>
      <c r="AB439" s="18"/>
      <c r="AC439" s="18"/>
      <c r="AD439" s="18"/>
    </row>
    <row r="440" spans="1:30" x14ac:dyDescent="0.3">
      <c r="A440" s="11"/>
      <c r="B440" s="11" t="s">
        <v>4564</v>
      </c>
      <c r="C440" s="11" t="s">
        <v>4062</v>
      </c>
      <c r="D440" s="11" t="s">
        <v>556</v>
      </c>
      <c r="E440" s="3"/>
      <c r="F440" s="35"/>
      <c r="G440" s="35"/>
      <c r="H440" s="35"/>
      <c r="I440" s="35"/>
      <c r="J440" s="35"/>
      <c r="K440" s="35"/>
      <c r="L440" s="35"/>
      <c r="M440" s="35"/>
      <c r="N440" s="35"/>
      <c r="O440" s="4"/>
      <c r="P440" s="35"/>
      <c r="Q440" s="35"/>
      <c r="R440" s="35"/>
      <c r="S440" s="12"/>
      <c r="T440" s="12"/>
      <c r="U440" s="12"/>
    </row>
    <row r="441" spans="1:30" x14ac:dyDescent="0.3">
      <c r="A441" s="11"/>
      <c r="B441" s="11" t="s">
        <v>4565</v>
      </c>
      <c r="C441" s="11" t="s">
        <v>4072</v>
      </c>
      <c r="D441" s="11" t="s">
        <v>556</v>
      </c>
      <c r="E441" s="3"/>
      <c r="F441" s="35"/>
      <c r="G441" s="35"/>
      <c r="H441" s="35"/>
      <c r="I441" s="35"/>
      <c r="J441" s="35"/>
      <c r="K441" s="35"/>
      <c r="L441" s="35"/>
      <c r="M441" s="35"/>
      <c r="N441" s="35"/>
      <c r="O441" s="4"/>
      <c r="P441" s="35"/>
      <c r="Q441" s="35"/>
      <c r="R441" s="35"/>
      <c r="S441" s="12"/>
      <c r="T441" s="12"/>
      <c r="U441" s="12"/>
    </row>
    <row r="442" spans="1:30" x14ac:dyDescent="0.3">
      <c r="A442" s="11"/>
      <c r="B442" s="11" t="s">
        <v>4566</v>
      </c>
      <c r="C442" s="11" t="s">
        <v>4082</v>
      </c>
      <c r="D442" s="11" t="s">
        <v>556</v>
      </c>
      <c r="E442" s="3"/>
      <c r="F442" s="35"/>
      <c r="G442" s="35"/>
      <c r="H442" s="35"/>
      <c r="I442" s="35"/>
      <c r="J442" s="35"/>
      <c r="K442" s="35"/>
      <c r="L442" s="35"/>
      <c r="M442" s="35"/>
      <c r="N442" s="35"/>
      <c r="O442" s="4"/>
      <c r="P442" s="35"/>
      <c r="Q442" s="35"/>
      <c r="R442" s="35"/>
      <c r="S442" s="12"/>
      <c r="T442" s="12"/>
      <c r="U442" s="12"/>
    </row>
    <row r="443" spans="1:30" x14ac:dyDescent="0.3">
      <c r="A443" s="11"/>
      <c r="B443" s="11" t="s">
        <v>4567</v>
      </c>
      <c r="C443" s="11" t="s">
        <v>4092</v>
      </c>
      <c r="D443" s="11" t="s">
        <v>556</v>
      </c>
      <c r="E443" s="3"/>
      <c r="F443" s="35"/>
      <c r="G443" s="35"/>
      <c r="H443" s="35"/>
      <c r="I443" s="35"/>
      <c r="J443" s="35"/>
      <c r="K443" s="35"/>
      <c r="L443" s="35"/>
      <c r="M443" s="35"/>
      <c r="N443" s="35"/>
      <c r="O443" s="4"/>
      <c r="P443" s="35"/>
      <c r="Q443" s="35"/>
      <c r="R443" s="35"/>
      <c r="S443" s="12"/>
      <c r="T443" s="12"/>
      <c r="U443" s="12"/>
    </row>
    <row r="444" spans="1:30" x14ac:dyDescent="0.3">
      <c r="A444" s="11"/>
      <c r="B444" s="11" t="s">
        <v>4568</v>
      </c>
      <c r="C444" s="11" t="s">
        <v>4099</v>
      </c>
      <c r="D444" s="11" t="s">
        <v>556</v>
      </c>
      <c r="E444" s="3"/>
      <c r="F444" s="35"/>
      <c r="G444" s="35"/>
      <c r="H444" s="35"/>
      <c r="I444" s="35"/>
      <c r="J444" s="35"/>
      <c r="K444" s="35"/>
      <c r="L444" s="35"/>
      <c r="M444" s="35"/>
      <c r="N444" s="35"/>
      <c r="O444" s="4"/>
      <c r="P444" s="35"/>
      <c r="Q444" s="35"/>
      <c r="R444" s="35"/>
      <c r="S444" s="12"/>
      <c r="T444" s="12"/>
      <c r="U444" s="12"/>
    </row>
    <row r="445" spans="1:30" x14ac:dyDescent="0.3">
      <c r="A445" s="11"/>
      <c r="B445" s="11" t="s">
        <v>4569</v>
      </c>
      <c r="C445" s="11" t="s">
        <v>4105</v>
      </c>
      <c r="D445" s="11" t="s">
        <v>556</v>
      </c>
      <c r="E445" s="3"/>
      <c r="F445" s="35"/>
      <c r="G445" s="35"/>
      <c r="H445" s="35"/>
      <c r="I445" s="35"/>
      <c r="J445" s="35"/>
      <c r="K445" s="35"/>
      <c r="L445" s="35"/>
      <c r="M445" s="35"/>
      <c r="N445" s="35"/>
      <c r="O445" s="4"/>
      <c r="P445" s="35"/>
      <c r="Q445" s="35"/>
      <c r="R445" s="35"/>
      <c r="S445" s="12"/>
      <c r="T445" s="12"/>
      <c r="U445" s="12"/>
    </row>
    <row r="446" spans="1:30" x14ac:dyDescent="0.3">
      <c r="A446" s="11"/>
      <c r="B446" s="11" t="s">
        <v>4570</v>
      </c>
      <c r="C446" s="11" t="s">
        <v>4140</v>
      </c>
      <c r="D446" s="11" t="s">
        <v>556</v>
      </c>
      <c r="E446" s="3"/>
      <c r="F446" s="35"/>
      <c r="G446" s="35"/>
      <c r="H446" s="35"/>
      <c r="I446" s="35"/>
      <c r="J446" s="35"/>
      <c r="K446" s="35"/>
      <c r="L446" s="35"/>
      <c r="M446" s="35"/>
      <c r="N446" s="35"/>
      <c r="O446" s="4"/>
      <c r="P446" s="35"/>
      <c r="Q446" s="35"/>
      <c r="R446" s="35"/>
      <c r="S446" s="12"/>
      <c r="T446" s="12"/>
      <c r="U446" s="12"/>
    </row>
    <row r="447" spans="1:30" x14ac:dyDescent="0.3">
      <c r="A447" s="11"/>
      <c r="B447" s="11" t="s">
        <v>4571</v>
      </c>
      <c r="C447" s="11" t="s">
        <v>4153</v>
      </c>
      <c r="D447" s="11" t="s">
        <v>556</v>
      </c>
      <c r="E447" s="3"/>
      <c r="F447" s="35"/>
      <c r="G447" s="35"/>
      <c r="H447" s="35"/>
      <c r="I447" s="35"/>
      <c r="J447" s="35"/>
      <c r="K447" s="35"/>
      <c r="L447" s="35"/>
      <c r="M447" s="35"/>
      <c r="N447" s="35"/>
      <c r="O447" s="4"/>
      <c r="P447" s="35"/>
      <c r="Q447" s="35"/>
      <c r="R447" s="35"/>
      <c r="S447" s="12"/>
      <c r="T447" s="12"/>
      <c r="U447" s="12"/>
    </row>
    <row r="448" spans="1:30" x14ac:dyDescent="0.3">
      <c r="A448" s="11"/>
      <c r="B448" s="11" t="s">
        <v>4585</v>
      </c>
      <c r="C448" s="11" t="s">
        <v>4262</v>
      </c>
      <c r="D448" s="11" t="s">
        <v>556</v>
      </c>
      <c r="E448" s="3"/>
      <c r="F448" s="35"/>
      <c r="G448" s="35"/>
      <c r="H448" s="35"/>
      <c r="I448" s="35"/>
      <c r="J448" s="35"/>
      <c r="K448" s="35"/>
      <c r="L448" s="35"/>
      <c r="M448" s="35"/>
      <c r="N448" s="35"/>
      <c r="O448" s="4"/>
      <c r="P448" s="35"/>
      <c r="Q448" s="35"/>
      <c r="R448" s="35"/>
      <c r="S448" s="12"/>
      <c r="T448" s="12"/>
      <c r="U448" s="12"/>
    </row>
    <row r="449" spans="1:21" ht="28.8" x14ac:dyDescent="0.3">
      <c r="A449" s="11"/>
      <c r="B449" s="11" t="s">
        <v>4586</v>
      </c>
      <c r="C449" s="11" t="s">
        <v>4272</v>
      </c>
      <c r="D449" s="11" t="s">
        <v>556</v>
      </c>
      <c r="E449" s="3"/>
      <c r="F449" s="35"/>
      <c r="G449" s="35"/>
      <c r="H449" s="35"/>
      <c r="I449" s="35"/>
      <c r="J449" s="35"/>
      <c r="K449" s="35"/>
      <c r="L449" s="35"/>
      <c r="M449" s="35"/>
      <c r="N449" s="35"/>
      <c r="O449" s="4"/>
      <c r="P449" s="35"/>
      <c r="Q449" s="35"/>
      <c r="R449" s="35"/>
      <c r="S449" s="12"/>
      <c r="T449" s="12"/>
      <c r="U449" s="12"/>
    </row>
    <row r="450" spans="1:21" x14ac:dyDescent="0.3">
      <c r="A450" s="11"/>
      <c r="B450" s="11" t="s">
        <v>4572</v>
      </c>
      <c r="C450" s="11" t="s">
        <v>4358</v>
      </c>
      <c r="D450" s="11" t="s">
        <v>556</v>
      </c>
      <c r="E450" s="3"/>
      <c r="F450" s="35"/>
      <c r="G450" s="35"/>
      <c r="H450" s="35"/>
      <c r="I450" s="35"/>
      <c r="J450" s="35"/>
      <c r="K450" s="35"/>
      <c r="L450" s="35"/>
      <c r="M450" s="35"/>
      <c r="N450" s="35"/>
      <c r="O450" s="4"/>
      <c r="P450" s="35"/>
      <c r="Q450" s="35"/>
      <c r="R450" s="35"/>
      <c r="S450" s="12"/>
      <c r="T450" s="12"/>
      <c r="U450" s="12"/>
    </row>
    <row r="451" spans="1:21" x14ac:dyDescent="0.3">
      <c r="A451" s="11"/>
      <c r="B451" s="11" t="s">
        <v>4573</v>
      </c>
      <c r="C451" s="11" t="s">
        <v>4367</v>
      </c>
      <c r="D451" s="11" t="s">
        <v>556</v>
      </c>
      <c r="E451" s="3"/>
      <c r="F451" s="35"/>
      <c r="G451" s="35"/>
      <c r="H451" s="35"/>
      <c r="I451" s="35"/>
      <c r="J451" s="35"/>
      <c r="K451" s="35"/>
      <c r="L451" s="35"/>
      <c r="M451" s="35"/>
      <c r="N451" s="35"/>
      <c r="O451" s="4"/>
      <c r="P451" s="35"/>
      <c r="Q451" s="35"/>
      <c r="R451" s="35"/>
      <c r="S451" s="12"/>
      <c r="T451" s="12"/>
      <c r="U451" s="12"/>
    </row>
    <row r="452" spans="1:21" x14ac:dyDescent="0.3">
      <c r="A452" s="11"/>
      <c r="B452" s="11" t="s">
        <v>4574</v>
      </c>
      <c r="C452" s="11" t="s">
        <v>4374</v>
      </c>
      <c r="D452" s="11" t="s">
        <v>556</v>
      </c>
      <c r="E452" s="3"/>
      <c r="F452" s="35"/>
      <c r="G452" s="35"/>
      <c r="H452" s="35"/>
      <c r="I452" s="35"/>
      <c r="J452" s="35"/>
      <c r="K452" s="35"/>
      <c r="L452" s="35"/>
      <c r="M452" s="35"/>
      <c r="N452" s="35"/>
      <c r="O452" s="4"/>
      <c r="P452" s="35"/>
      <c r="Q452" s="35"/>
      <c r="R452" s="35"/>
      <c r="S452" s="12"/>
      <c r="T452" s="12"/>
      <c r="U452" s="12"/>
    </row>
    <row r="453" spans="1:21" x14ac:dyDescent="0.3">
      <c r="A453" s="11"/>
      <c r="B453" s="11" t="s">
        <v>5002</v>
      </c>
      <c r="C453" s="11" t="s">
        <v>4970</v>
      </c>
      <c r="D453" s="11" t="s">
        <v>556</v>
      </c>
      <c r="E453" s="3"/>
      <c r="F453" s="35"/>
      <c r="G453" s="35"/>
      <c r="H453" s="35"/>
      <c r="I453" s="35"/>
      <c r="J453" s="35"/>
      <c r="K453" s="35"/>
      <c r="L453" s="35"/>
      <c r="M453" s="35"/>
      <c r="N453" s="35"/>
      <c r="O453" s="4"/>
      <c r="P453" s="35"/>
      <c r="Q453" s="35"/>
      <c r="R453" s="35"/>
      <c r="S453" s="12"/>
      <c r="T453" s="12"/>
      <c r="U453" s="12"/>
    </row>
    <row r="454" spans="1:21" ht="15.6" x14ac:dyDescent="0.3">
      <c r="A454" s="9"/>
      <c r="B454" s="9" t="s">
        <v>556</v>
      </c>
      <c r="C454" s="9" t="s">
        <v>4575</v>
      </c>
      <c r="D454" s="10" t="s">
        <v>556</v>
      </c>
      <c r="E454" s="10"/>
      <c r="F454" s="10"/>
      <c r="G454" s="10"/>
      <c r="H454" s="10"/>
      <c r="I454" s="10"/>
      <c r="J454" s="10"/>
      <c r="K454" s="10"/>
      <c r="L454" s="10"/>
      <c r="M454" s="10"/>
      <c r="N454" s="10"/>
      <c r="O454" s="10"/>
      <c r="P454" s="10"/>
      <c r="Q454" s="10"/>
      <c r="R454" s="10"/>
      <c r="S454" s="10"/>
      <c r="T454" s="10"/>
      <c r="U454" s="10"/>
    </row>
    <row r="455" spans="1:21" x14ac:dyDescent="0.3">
      <c r="A455" s="11"/>
      <c r="B455" s="11" t="s">
        <v>4402</v>
      </c>
      <c r="C455" s="11" t="s">
        <v>4403</v>
      </c>
      <c r="D455" s="11" t="s">
        <v>556</v>
      </c>
      <c r="E455" s="35"/>
      <c r="F455" s="35"/>
      <c r="G455" s="35"/>
      <c r="H455" s="35"/>
      <c r="I455" s="35"/>
      <c r="J455" s="35"/>
      <c r="K455" s="35"/>
      <c r="L455" s="35"/>
      <c r="M455" s="35"/>
      <c r="N455" s="35"/>
      <c r="O455" s="4"/>
      <c r="P455" s="35"/>
      <c r="Q455" s="35"/>
      <c r="R455" s="35"/>
      <c r="S455" s="12"/>
      <c r="T455" s="12"/>
      <c r="U455" s="12"/>
    </row>
    <row r="456" spans="1:21" x14ac:dyDescent="0.3">
      <c r="A456" s="11"/>
      <c r="B456" s="11" t="s">
        <v>4406</v>
      </c>
      <c r="C456" s="11" t="s">
        <v>4407</v>
      </c>
      <c r="D456" s="11" t="s">
        <v>556</v>
      </c>
      <c r="E456" s="35"/>
      <c r="F456" s="35"/>
      <c r="G456" s="35"/>
      <c r="H456" s="35"/>
      <c r="I456" s="35"/>
      <c r="J456" s="35"/>
      <c r="K456" s="35"/>
      <c r="L456" s="35"/>
      <c r="M456" s="35"/>
      <c r="N456" s="35"/>
      <c r="O456" s="4"/>
      <c r="P456" s="35"/>
      <c r="Q456" s="35"/>
      <c r="R456" s="35"/>
      <c r="S456" s="12"/>
      <c r="T456" s="12"/>
      <c r="U456" s="12"/>
    </row>
    <row r="457" spans="1:21" x14ac:dyDescent="0.3">
      <c r="A457" s="11"/>
      <c r="B457" s="11" t="s">
        <v>4408</v>
      </c>
      <c r="C457" s="11" t="s">
        <v>4409</v>
      </c>
      <c r="D457" s="11" t="s">
        <v>556</v>
      </c>
      <c r="E457" s="35"/>
      <c r="F457" s="35"/>
      <c r="G457" s="35"/>
      <c r="H457" s="35"/>
      <c r="I457" s="35"/>
      <c r="J457" s="35"/>
      <c r="K457" s="35"/>
      <c r="L457" s="35"/>
      <c r="M457" s="35"/>
      <c r="N457" s="35"/>
      <c r="O457" s="4"/>
      <c r="P457" s="35"/>
      <c r="Q457" s="35"/>
      <c r="R457" s="35"/>
      <c r="S457" s="12"/>
      <c r="T457" s="12"/>
      <c r="U457" s="12"/>
    </row>
    <row r="458" spans="1:21" x14ac:dyDescent="0.3">
      <c r="A458" s="11"/>
      <c r="B458" s="11" t="s">
        <v>4410</v>
      </c>
      <c r="C458" s="11" t="s">
        <v>4411</v>
      </c>
      <c r="D458" s="11" t="s">
        <v>556</v>
      </c>
      <c r="E458" s="35"/>
      <c r="F458" s="35"/>
      <c r="G458" s="35"/>
      <c r="H458" s="35"/>
      <c r="I458" s="35"/>
      <c r="J458" s="35"/>
      <c r="K458" s="35"/>
      <c r="L458" s="35"/>
      <c r="M458" s="35"/>
      <c r="N458" s="35"/>
      <c r="O458" s="4"/>
      <c r="P458" s="35"/>
      <c r="Q458" s="35"/>
      <c r="R458" s="35"/>
      <c r="S458" s="12"/>
      <c r="T458" s="12"/>
      <c r="U458" s="12"/>
    </row>
    <row r="459" spans="1:21" ht="28.8" x14ac:dyDescent="0.3">
      <c r="A459" s="11"/>
      <c r="B459" s="11" t="s">
        <v>4412</v>
      </c>
      <c r="C459" s="11" t="s">
        <v>4413</v>
      </c>
      <c r="D459" s="11" t="s">
        <v>556</v>
      </c>
      <c r="E459" s="35"/>
      <c r="F459" s="35"/>
      <c r="G459" s="35"/>
      <c r="H459" s="35"/>
      <c r="I459" s="35"/>
      <c r="J459" s="35"/>
      <c r="K459" s="35"/>
      <c r="L459" s="35"/>
      <c r="M459" s="35"/>
      <c r="N459" s="35"/>
      <c r="O459" s="4"/>
      <c r="P459" s="35"/>
      <c r="Q459" s="35"/>
      <c r="R459" s="35"/>
      <c r="S459" s="12"/>
      <c r="T459" s="12"/>
      <c r="U459" s="12"/>
    </row>
    <row r="460" spans="1:21" ht="28.8" x14ac:dyDescent="0.3">
      <c r="A460" s="11"/>
      <c r="B460" s="11" t="s">
        <v>4414</v>
      </c>
      <c r="C460" s="11" t="s">
        <v>4415</v>
      </c>
      <c r="D460" s="11" t="s">
        <v>556</v>
      </c>
      <c r="E460" s="35"/>
      <c r="F460" s="35"/>
      <c r="G460" s="35"/>
      <c r="H460" s="35"/>
      <c r="I460" s="35"/>
      <c r="J460" s="35"/>
      <c r="K460" s="35"/>
      <c r="L460" s="35"/>
      <c r="M460" s="35"/>
      <c r="N460" s="35"/>
      <c r="O460" s="4"/>
      <c r="P460" s="35"/>
      <c r="Q460" s="35"/>
      <c r="R460" s="35"/>
      <c r="S460" s="12"/>
      <c r="T460" s="12"/>
      <c r="U460" s="12"/>
    </row>
    <row r="461" spans="1:21" ht="28.8" x14ac:dyDescent="0.3">
      <c r="A461" s="11"/>
      <c r="B461" s="11" t="s">
        <v>4416</v>
      </c>
      <c r="C461" s="11" t="s">
        <v>4417</v>
      </c>
      <c r="D461" s="11" t="s">
        <v>556</v>
      </c>
      <c r="E461" s="35"/>
      <c r="F461" s="35"/>
      <c r="G461" s="35"/>
      <c r="H461" s="35"/>
      <c r="I461" s="35"/>
      <c r="J461" s="35"/>
      <c r="K461" s="35"/>
      <c r="L461" s="35"/>
      <c r="M461" s="35"/>
      <c r="N461" s="35"/>
      <c r="O461" s="4"/>
      <c r="P461" s="35"/>
      <c r="Q461" s="35"/>
      <c r="R461" s="35"/>
      <c r="S461" s="12"/>
      <c r="T461" s="12"/>
      <c r="U461" s="12"/>
    </row>
    <row r="462" spans="1:21" ht="28.8" x14ac:dyDescent="0.3">
      <c r="A462" s="11"/>
      <c r="B462" s="11" t="s">
        <v>4418</v>
      </c>
      <c r="C462" s="11" t="s">
        <v>4419</v>
      </c>
      <c r="D462" s="11" t="s">
        <v>556</v>
      </c>
      <c r="E462" s="35"/>
      <c r="F462" s="35"/>
      <c r="G462" s="35"/>
      <c r="H462" s="35"/>
      <c r="I462" s="35"/>
      <c r="J462" s="35"/>
      <c r="K462" s="35"/>
      <c r="L462" s="35"/>
      <c r="M462" s="35"/>
      <c r="N462" s="35"/>
      <c r="O462" s="4"/>
      <c r="P462" s="35"/>
      <c r="Q462" s="35"/>
      <c r="R462" s="35"/>
      <c r="S462" s="12"/>
      <c r="T462" s="12"/>
      <c r="U462" s="12"/>
    </row>
    <row r="463" spans="1:21" x14ac:dyDescent="0.3">
      <c r="A463" s="11"/>
      <c r="B463" s="11" t="s">
        <v>4420</v>
      </c>
      <c r="C463" s="11" t="s">
        <v>4421</v>
      </c>
      <c r="D463" s="11" t="s">
        <v>556</v>
      </c>
      <c r="E463" s="35"/>
      <c r="F463" s="35"/>
      <c r="G463" s="35"/>
      <c r="H463" s="35"/>
      <c r="I463" s="35"/>
      <c r="J463" s="35"/>
      <c r="K463" s="35"/>
      <c r="L463" s="35"/>
      <c r="M463" s="35"/>
      <c r="N463" s="35"/>
      <c r="O463" s="4"/>
      <c r="P463" s="35"/>
      <c r="Q463" s="35"/>
      <c r="R463" s="35"/>
      <c r="S463" s="12"/>
      <c r="T463" s="12"/>
      <c r="U463" s="12"/>
    </row>
    <row r="464" spans="1:21" x14ac:dyDescent="0.3">
      <c r="A464" s="11"/>
      <c r="B464" s="11" t="s">
        <v>4422</v>
      </c>
      <c r="C464" s="11" t="s">
        <v>4423</v>
      </c>
      <c r="D464" s="11" t="s">
        <v>556</v>
      </c>
      <c r="E464" s="35"/>
      <c r="F464" s="35"/>
      <c r="G464" s="35"/>
      <c r="H464" s="35"/>
      <c r="I464" s="35"/>
      <c r="J464" s="35"/>
      <c r="K464" s="35"/>
      <c r="L464" s="35"/>
      <c r="M464" s="35"/>
      <c r="N464" s="35"/>
      <c r="O464" s="4"/>
      <c r="P464" s="35"/>
      <c r="Q464" s="35"/>
      <c r="R464" s="35"/>
      <c r="S464" s="12"/>
      <c r="T464" s="12"/>
      <c r="U464" s="12"/>
    </row>
    <row r="465" spans="1:21" x14ac:dyDescent="0.3">
      <c r="A465" s="11"/>
      <c r="B465" s="11" t="s">
        <v>4424</v>
      </c>
      <c r="C465" s="11" t="s">
        <v>4425</v>
      </c>
      <c r="D465" s="11" t="s">
        <v>556</v>
      </c>
      <c r="E465" s="35"/>
      <c r="F465" s="35"/>
      <c r="G465" s="35"/>
      <c r="H465" s="35"/>
      <c r="I465" s="35"/>
      <c r="J465" s="35"/>
      <c r="K465" s="35"/>
      <c r="L465" s="35"/>
      <c r="M465" s="35"/>
      <c r="N465" s="35"/>
      <c r="O465" s="4"/>
      <c r="P465" s="35"/>
      <c r="Q465" s="35"/>
      <c r="R465" s="35"/>
      <c r="S465" s="12"/>
      <c r="T465" s="12"/>
      <c r="U465" s="12"/>
    </row>
    <row r="466" spans="1:21" x14ac:dyDescent="0.3">
      <c r="A466" s="11"/>
      <c r="B466" s="11" t="s">
        <v>4426</v>
      </c>
      <c r="C466" s="11" t="s">
        <v>4427</v>
      </c>
      <c r="D466" s="11" t="s">
        <v>556</v>
      </c>
      <c r="E466" s="35"/>
      <c r="F466" s="35"/>
      <c r="G466" s="35"/>
      <c r="H466" s="35"/>
      <c r="I466" s="35"/>
      <c r="J466" s="35"/>
      <c r="K466" s="35"/>
      <c r="L466" s="35"/>
      <c r="M466" s="35"/>
      <c r="N466" s="35"/>
      <c r="O466" s="4"/>
      <c r="P466" s="35"/>
      <c r="Q466" s="35"/>
      <c r="R466" s="35"/>
      <c r="S466" s="12"/>
      <c r="T466" s="12"/>
      <c r="U466" s="12"/>
    </row>
    <row r="467" spans="1:21" x14ac:dyDescent="0.3">
      <c r="A467" s="11"/>
      <c r="B467" s="11" t="s">
        <v>4428</v>
      </c>
      <c r="C467" s="11" t="s">
        <v>4429</v>
      </c>
      <c r="D467" s="11" t="s">
        <v>556</v>
      </c>
      <c r="E467" s="35"/>
      <c r="F467" s="35"/>
      <c r="G467" s="35"/>
      <c r="H467" s="35"/>
      <c r="I467" s="35"/>
      <c r="J467" s="35"/>
      <c r="K467" s="35"/>
      <c r="L467" s="35"/>
      <c r="M467" s="35"/>
      <c r="N467" s="35"/>
      <c r="O467" s="4"/>
      <c r="P467" s="35"/>
      <c r="Q467" s="35"/>
      <c r="R467" s="35"/>
      <c r="S467" s="12"/>
      <c r="T467" s="12"/>
      <c r="U467" s="12"/>
    </row>
    <row r="468" spans="1:21" x14ac:dyDescent="0.3">
      <c r="A468" s="11"/>
      <c r="B468" s="11" t="s">
        <v>4430</v>
      </c>
      <c r="C468" s="11" t="s">
        <v>4431</v>
      </c>
      <c r="D468" s="11" t="s">
        <v>556</v>
      </c>
      <c r="E468" s="35"/>
      <c r="F468" s="35"/>
      <c r="G468" s="35"/>
      <c r="H468" s="35"/>
      <c r="I468" s="35"/>
      <c r="J468" s="35"/>
      <c r="K468" s="35"/>
      <c r="L468" s="35"/>
      <c r="M468" s="35"/>
      <c r="N468" s="35"/>
      <c r="O468" s="4"/>
      <c r="P468" s="35"/>
      <c r="Q468" s="35"/>
      <c r="R468" s="35"/>
      <c r="S468" s="12"/>
      <c r="T468" s="12"/>
      <c r="U468" s="12"/>
    </row>
    <row r="469" spans="1:21" x14ac:dyDescent="0.3">
      <c r="A469" s="11"/>
      <c r="B469" s="11" t="s">
        <v>4432</v>
      </c>
      <c r="C469" s="11" t="s">
        <v>4433</v>
      </c>
      <c r="D469" s="11" t="s">
        <v>556</v>
      </c>
      <c r="E469" s="35"/>
      <c r="F469" s="35"/>
      <c r="G469" s="35"/>
      <c r="H469" s="35"/>
      <c r="I469" s="35"/>
      <c r="J469" s="35"/>
      <c r="K469" s="35"/>
      <c r="L469" s="35"/>
      <c r="M469" s="35"/>
      <c r="N469" s="35"/>
      <c r="O469" s="4"/>
      <c r="P469" s="35"/>
      <c r="Q469" s="35"/>
      <c r="R469" s="35"/>
      <c r="S469" s="12"/>
      <c r="T469" s="12"/>
      <c r="U469" s="12"/>
    </row>
    <row r="470" spans="1:21" x14ac:dyDescent="0.3">
      <c r="A470" s="11"/>
      <c r="B470" s="11" t="s">
        <v>4576</v>
      </c>
      <c r="C470" s="11" t="s">
        <v>4435</v>
      </c>
      <c r="D470" s="11" t="s">
        <v>556</v>
      </c>
      <c r="E470" s="35"/>
      <c r="F470" s="35"/>
      <c r="G470" s="35"/>
      <c r="H470" s="35"/>
      <c r="I470" s="35"/>
      <c r="J470" s="35"/>
      <c r="K470" s="35"/>
      <c r="L470" s="35"/>
      <c r="M470" s="35"/>
      <c r="N470" s="35"/>
      <c r="O470" s="4"/>
      <c r="P470" s="35"/>
      <c r="Q470" s="35"/>
      <c r="R470" s="35"/>
      <c r="S470" s="12"/>
      <c r="T470" s="12"/>
      <c r="U470" s="12"/>
    </row>
    <row r="471" spans="1:21" ht="28.8" x14ac:dyDescent="0.3">
      <c r="A471" s="11"/>
      <c r="B471" s="11" t="s">
        <v>4436</v>
      </c>
      <c r="C471" s="11" t="s">
        <v>4437</v>
      </c>
      <c r="D471" s="11" t="s">
        <v>556</v>
      </c>
      <c r="E471" s="35"/>
      <c r="F471" s="35"/>
      <c r="G471" s="35"/>
      <c r="H471" s="35"/>
      <c r="I471" s="35"/>
      <c r="J471" s="35"/>
      <c r="K471" s="35"/>
      <c r="L471" s="35"/>
      <c r="M471" s="35"/>
      <c r="N471" s="35"/>
      <c r="O471" s="4"/>
      <c r="P471" s="35"/>
      <c r="Q471" s="35"/>
      <c r="R471" s="35"/>
      <c r="S471" s="12"/>
      <c r="T471" s="12"/>
      <c r="U471" s="12"/>
    </row>
    <row r="472" spans="1:21" ht="28.8" x14ac:dyDescent="0.3">
      <c r="A472" s="11"/>
      <c r="B472" s="11" t="s">
        <v>4438</v>
      </c>
      <c r="C472" s="11" t="s">
        <v>4439</v>
      </c>
      <c r="D472" s="11" t="s">
        <v>556</v>
      </c>
      <c r="E472" s="35"/>
      <c r="F472" s="35"/>
      <c r="G472" s="35"/>
      <c r="H472" s="35"/>
      <c r="I472" s="35"/>
      <c r="J472" s="35"/>
      <c r="K472" s="35"/>
      <c r="L472" s="35"/>
      <c r="M472" s="35"/>
      <c r="N472" s="35"/>
      <c r="O472" s="4"/>
      <c r="P472" s="35"/>
      <c r="Q472" s="35"/>
      <c r="R472" s="35"/>
      <c r="S472" s="12"/>
      <c r="T472" s="12"/>
      <c r="U472" s="12"/>
    </row>
    <row r="473" spans="1:21" x14ac:dyDescent="0.3">
      <c r="A473" s="11"/>
      <c r="B473" s="11" t="s">
        <v>4440</v>
      </c>
      <c r="C473" s="11" t="s">
        <v>4441</v>
      </c>
      <c r="D473" s="11" t="s">
        <v>556</v>
      </c>
      <c r="E473" s="35"/>
      <c r="F473" s="35"/>
      <c r="G473" s="35"/>
      <c r="H473" s="35"/>
      <c r="I473" s="35"/>
      <c r="J473" s="35"/>
      <c r="K473" s="35"/>
      <c r="L473" s="35"/>
      <c r="M473" s="35"/>
      <c r="N473" s="35"/>
      <c r="O473" s="4"/>
      <c r="P473" s="35"/>
      <c r="Q473" s="35"/>
      <c r="R473" s="35"/>
      <c r="S473" s="12"/>
      <c r="T473" s="12"/>
      <c r="U473" s="12"/>
    </row>
    <row r="474" spans="1:21" ht="28.8" x14ac:dyDescent="0.3">
      <c r="A474" s="11"/>
      <c r="B474" s="11" t="s">
        <v>4442</v>
      </c>
      <c r="C474" s="11" t="s">
        <v>4443</v>
      </c>
      <c r="D474" s="11" t="s">
        <v>556</v>
      </c>
      <c r="E474" s="35"/>
      <c r="F474" s="35"/>
      <c r="G474" s="35"/>
      <c r="H474" s="35"/>
      <c r="I474" s="35"/>
      <c r="J474" s="35"/>
      <c r="K474" s="35"/>
      <c r="L474" s="35"/>
      <c r="M474" s="35"/>
      <c r="N474" s="35"/>
      <c r="O474" s="4"/>
      <c r="P474" s="35"/>
      <c r="Q474" s="35"/>
      <c r="R474" s="35"/>
      <c r="S474" s="12"/>
      <c r="T474" s="12"/>
      <c r="U474" s="12"/>
    </row>
    <row r="475" spans="1:21" ht="28.8" x14ac:dyDescent="0.3">
      <c r="A475" s="11"/>
      <c r="B475" s="11" t="s">
        <v>4446</v>
      </c>
      <c r="C475" s="11" t="s">
        <v>4447</v>
      </c>
      <c r="D475" s="11" t="s">
        <v>556</v>
      </c>
      <c r="E475" s="35"/>
      <c r="F475" s="35"/>
      <c r="G475" s="35"/>
      <c r="H475" s="35"/>
      <c r="I475" s="35"/>
      <c r="J475" s="35"/>
      <c r="K475" s="35"/>
      <c r="L475" s="35"/>
      <c r="M475" s="35"/>
      <c r="N475" s="35"/>
      <c r="O475" s="4"/>
      <c r="P475" s="35"/>
      <c r="Q475" s="35"/>
      <c r="R475" s="35"/>
      <c r="S475" s="12"/>
      <c r="T475" s="12"/>
      <c r="U475" s="12"/>
    </row>
    <row r="476" spans="1:21" ht="28.8" x14ac:dyDescent="0.3">
      <c r="A476" s="11"/>
      <c r="B476" s="11" t="s">
        <v>4448</v>
      </c>
      <c r="C476" s="11" t="s">
        <v>4449</v>
      </c>
      <c r="D476" s="11" t="s">
        <v>556</v>
      </c>
      <c r="E476" s="35"/>
      <c r="F476" s="35"/>
      <c r="G476" s="35"/>
      <c r="H476" s="35"/>
      <c r="I476" s="35"/>
      <c r="J476" s="35"/>
      <c r="K476" s="35"/>
      <c r="L476" s="35"/>
      <c r="M476" s="35"/>
      <c r="N476" s="35"/>
      <c r="O476" s="4"/>
      <c r="P476" s="35"/>
      <c r="Q476" s="35"/>
      <c r="R476" s="35"/>
      <c r="S476" s="12"/>
      <c r="T476" s="12"/>
      <c r="U476" s="12"/>
    </row>
    <row r="477" spans="1:21" x14ac:dyDescent="0.3">
      <c r="A477" s="11"/>
      <c r="B477" s="11" t="s">
        <v>4450</v>
      </c>
      <c r="C477" s="11" t="s">
        <v>4451</v>
      </c>
      <c r="D477" s="11" t="s">
        <v>556</v>
      </c>
      <c r="E477" s="35"/>
      <c r="F477" s="35"/>
      <c r="G477" s="35"/>
      <c r="H477" s="35"/>
      <c r="I477" s="35"/>
      <c r="J477" s="35"/>
      <c r="K477" s="35"/>
      <c r="L477" s="35"/>
      <c r="M477" s="35"/>
      <c r="N477" s="35"/>
      <c r="O477" s="4"/>
      <c r="P477" s="35"/>
      <c r="Q477" s="35"/>
      <c r="R477" s="35"/>
      <c r="S477" s="12"/>
      <c r="T477" s="12"/>
      <c r="U477" s="12"/>
    </row>
    <row r="478" spans="1:21" ht="28.8" x14ac:dyDescent="0.3">
      <c r="A478" s="11"/>
      <c r="B478" s="11" t="s">
        <v>4452</v>
      </c>
      <c r="C478" s="11" t="s">
        <v>4453</v>
      </c>
      <c r="D478" s="11" t="s">
        <v>556</v>
      </c>
      <c r="E478" s="35"/>
      <c r="F478" s="35"/>
      <c r="G478" s="35"/>
      <c r="H478" s="35"/>
      <c r="I478" s="35"/>
      <c r="J478" s="35"/>
      <c r="K478" s="35"/>
      <c r="L478" s="35"/>
      <c r="M478" s="35"/>
      <c r="N478" s="35"/>
      <c r="O478" s="4"/>
      <c r="P478" s="35"/>
      <c r="Q478" s="35"/>
      <c r="R478" s="35"/>
      <c r="S478" s="12"/>
      <c r="T478" s="12"/>
      <c r="U478" s="12"/>
    </row>
    <row r="480" spans="1:21" x14ac:dyDescent="0.3">
      <c r="B480" s="44" t="s">
        <v>4577</v>
      </c>
      <c r="C480" s="42"/>
      <c r="D480" s="43"/>
      <c r="E480" s="17"/>
      <c r="F480" s="7"/>
      <c r="G480" s="7"/>
      <c r="H480" s="15" t="s">
        <v>4578</v>
      </c>
      <c r="I480" s="16"/>
      <c r="J480"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{BFDF1392-C62E-421D-99DC-B295E5CFEC86}</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{DFC35FE8-7FA6-45DB-817C-E29C47F79ECD}</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54A0D5C1-D46D-4DFA-B5F4-667B028B8BCF}"/>
    <dataValidation type="list" allowBlank="1" showInputMessage="1" promptTitle="Note:" prompt="Please use the drop-down list provided." sqref="D27" xr:uid="{83ADA666-3A7F-49DF-B9F8-B8BEA6DB54C1}">
      <formula1>_xlfn.ANCHORARRAY($AD$46)</formula1>
    </dataValidation>
    <dataValidation type="list" allowBlank="1" showInputMessage="1" promptTitle="Note:" prompt="Please use the drop-down list provided." sqref="D25" xr:uid="{81C2A95A-4A9C-4871-A952-7BBEA247A8DC}">
      <formula1>_xlfn.ANCHORARRAY($AC$46)</formula1>
    </dataValidation>
    <dataValidation type="custom" allowBlank="1" showInputMessage="1" promptTitle="Note:" prompt="Please use:_x000a_DD/MM/YYYY format._x000a_e.g. 23/06/2023" sqref="D12" xr:uid="{753D19C6-BD93-4E47-82D4-3F87CE374916}">
      <formula1>IFERROR(DATE(RIGHT(D12,4),MID(D12,4,2),LEFT(D12,2)),"")</formula1>
    </dataValidation>
    <dataValidation type="list" allowBlank="1" showInputMessage="1" showErrorMessage="1" promptTitle="Note:" prompt="Please use the drop-down list provided." sqref="D10" xr:uid="{C4464890-C487-4650-A2F8-85F627C7F2B9}">
      <formula1>$BA$47:$BA$51</formula1>
    </dataValidation>
    <dataValidation type="list" showInputMessage="1" showErrorMessage="1" promptTitle="Note:" prompt="Please use the drop-down list provided." sqref="D23" xr:uid="{92CA4D9F-82B7-40CB-8E5F-88144CA66C4F}">
      <formula1>$AY$47:$AY$56</formula1>
    </dataValidation>
    <dataValidation type="list" allowBlank="1" showInputMessage="1" promptTitle="Note:" prompt="Please use the drop-down list provided." sqref="D31" xr:uid="{114EFC29-F8C6-4C14-A01E-84934E24821F}">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FDF1392-C62E-421D-99DC-B295E5CFEC86}">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D45D-2A0E-4150-99AD-6688431AC6B4}">
  <sheetPr codeName="Sheet14">
    <tabColor theme="9" tint="0.39997558519241921"/>
  </sheetPr>
  <dimension ref="A1:BF414"/>
  <sheetViews>
    <sheetView showGridLines="0" zoomScaleNormal="100" workbookViewId="0">
      <selection activeCell="D10" sqref="D10"/>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ustomWidth="1"/>
    <col min="23" max="23" width="8.33203125" style="22" customWidth="1"/>
    <col min="24" max="58" width="8.6640625" style="22" hidden="1" customWidth="1"/>
    <col min="59" max="61" width="8.6640625" style="22" customWidth="1"/>
    <col min="62" max="16384" width="8.6640625" style="22"/>
  </cols>
  <sheetData>
    <row r="1" spans="1:21" ht="70.5" customHeight="1" outlineLevel="1" x14ac:dyDescent="0.7">
      <c r="B1" s="23"/>
      <c r="C1" s="24"/>
      <c r="D1" s="24"/>
      <c r="E1" s="24"/>
      <c r="F1" s="24"/>
      <c r="G1" s="24"/>
      <c r="H1" s="24"/>
      <c r="I1" s="24"/>
      <c r="J1" s="24"/>
      <c r="K1" s="24"/>
      <c r="L1" s="24"/>
      <c r="M1" s="24"/>
      <c r="N1" s="24"/>
      <c r="O1" s="24"/>
      <c r="P1" s="24"/>
      <c r="Q1" s="24"/>
      <c r="R1" s="24"/>
      <c r="S1" s="24"/>
      <c r="T1" s="24"/>
      <c r="U1" s="24"/>
    </row>
    <row r="2" spans="1:21"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1" outlineLevel="1" x14ac:dyDescent="0.3">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3">
      <c r="A4" s="24"/>
      <c r="B4" s="24"/>
      <c r="C4" s="26"/>
      <c r="D4" s="24"/>
      <c r="E4" s="24"/>
      <c r="F4" s="18"/>
      <c r="G4" s="18"/>
      <c r="H4" s="18"/>
      <c r="I4" s="18"/>
      <c r="J4" s="18"/>
      <c r="K4" s="18"/>
      <c r="L4" s="18"/>
      <c r="M4" s="18"/>
      <c r="N4" s="18"/>
      <c r="O4" s="18"/>
      <c r="P4" s="18"/>
      <c r="Q4" s="18"/>
      <c r="R4" s="18"/>
      <c r="S4" s="18"/>
      <c r="T4" s="18"/>
      <c r="U4" s="18"/>
    </row>
    <row r="5" spans="1:21" outlineLevel="1" x14ac:dyDescent="0.3">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3">
      <c r="A6" s="24"/>
      <c r="B6" s="24"/>
      <c r="C6" s="24"/>
      <c r="D6" s="24"/>
      <c r="E6" s="24"/>
      <c r="F6" s="18"/>
      <c r="G6" s="18"/>
      <c r="H6" s="18"/>
      <c r="I6" s="18"/>
      <c r="J6" s="18"/>
      <c r="K6" s="18"/>
      <c r="L6" s="18"/>
      <c r="M6" s="18"/>
      <c r="N6" s="18"/>
      <c r="O6" s="18"/>
      <c r="P6" s="18"/>
      <c r="Q6" s="18"/>
      <c r="R6" s="18"/>
      <c r="S6" s="18"/>
      <c r="T6" s="18"/>
      <c r="U6" s="18"/>
    </row>
    <row r="7" spans="1:21" ht="10.95" customHeight="1" outlineLevel="1" x14ac:dyDescent="0.3">
      <c r="A7" s="24"/>
      <c r="B7" s="24"/>
      <c r="C7" s="24"/>
      <c r="D7" s="24"/>
      <c r="E7" s="24"/>
      <c r="F7" s="18"/>
      <c r="G7" s="18"/>
      <c r="H7" s="18"/>
      <c r="I7" s="18"/>
      <c r="J7" s="18"/>
      <c r="K7" s="18"/>
      <c r="L7" s="18"/>
      <c r="M7" s="18"/>
      <c r="N7" s="18"/>
      <c r="O7" s="18"/>
      <c r="P7" s="18"/>
      <c r="Q7" s="18"/>
      <c r="R7" s="18"/>
      <c r="S7" s="18"/>
      <c r="T7" s="18"/>
      <c r="U7" s="18"/>
    </row>
    <row r="8" spans="1:21" outlineLevel="1" x14ac:dyDescent="0.3">
      <c r="A8" s="24"/>
      <c r="B8" s="27"/>
      <c r="C8" s="27" t="s">
        <v>4454</v>
      </c>
      <c r="D8" s="28"/>
      <c r="E8" s="27"/>
      <c r="F8" s="18"/>
      <c r="G8" s="18"/>
      <c r="H8" s="18"/>
      <c r="I8" s="18"/>
      <c r="J8" s="18"/>
      <c r="K8" s="18"/>
      <c r="L8" s="18"/>
      <c r="M8" s="18"/>
      <c r="N8" s="18"/>
      <c r="O8" s="18"/>
      <c r="P8" s="18"/>
      <c r="Q8" s="18"/>
      <c r="R8" s="18"/>
      <c r="S8" s="18"/>
      <c r="T8" s="18"/>
      <c r="U8" s="18"/>
    </row>
    <row r="9" spans="1:21" outlineLevel="1" x14ac:dyDescent="0.3">
      <c r="A9" s="24"/>
      <c r="B9" s="30"/>
      <c r="C9" s="30"/>
      <c r="D9" s="30"/>
      <c r="E9" s="30"/>
      <c r="F9" s="18"/>
      <c r="G9" s="18"/>
      <c r="H9" s="18"/>
      <c r="I9" s="18"/>
      <c r="J9" s="18"/>
      <c r="K9" s="18"/>
      <c r="L9" s="18"/>
      <c r="M9" s="18"/>
      <c r="N9" s="18"/>
      <c r="O9" s="18"/>
      <c r="P9" s="18"/>
      <c r="Q9" s="18"/>
      <c r="R9" s="18"/>
      <c r="S9" s="18"/>
      <c r="T9" s="18"/>
      <c r="U9" s="18"/>
    </row>
    <row r="10" spans="1:21" outlineLevel="1" x14ac:dyDescent="0.3">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3">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3">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3">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3">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3">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3">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3">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3">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3">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3">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3">
      <c r="A21" s="24"/>
      <c r="B21" s="27"/>
      <c r="C21" s="27" t="s">
        <v>4455</v>
      </c>
      <c r="D21" s="27"/>
      <c r="E21" s="27"/>
      <c r="N21" s="18"/>
      <c r="O21" s="18"/>
      <c r="P21" s="18"/>
      <c r="Q21" s="18"/>
      <c r="R21" s="18"/>
      <c r="S21" s="18"/>
      <c r="T21" s="18"/>
      <c r="U21" s="18"/>
    </row>
    <row r="22" spans="1:21" outlineLevel="1" x14ac:dyDescent="0.3">
      <c r="A22" s="24"/>
      <c r="B22" s="30"/>
      <c r="C22" s="30"/>
      <c r="D22" s="30"/>
      <c r="E22" s="30"/>
      <c r="N22" s="18"/>
      <c r="O22" s="18"/>
      <c r="P22" s="18"/>
      <c r="Q22" s="18"/>
      <c r="R22" s="18"/>
      <c r="S22" s="18"/>
      <c r="T22" s="18"/>
      <c r="U22" s="18"/>
    </row>
    <row r="23" spans="1:21" outlineLevel="1" x14ac:dyDescent="0.3">
      <c r="A23" s="24"/>
      <c r="B23" s="30"/>
      <c r="C23" s="30" t="s">
        <v>2</v>
      </c>
      <c r="D23" s="4" t="s">
        <v>4602</v>
      </c>
      <c r="E23" s="30"/>
      <c r="N23" s="18"/>
      <c r="O23" s="18"/>
      <c r="P23" s="18"/>
      <c r="Q23" s="18"/>
      <c r="R23" s="18"/>
      <c r="S23" s="18"/>
      <c r="T23" s="18"/>
      <c r="U23" s="18"/>
    </row>
    <row r="24" spans="1:21" outlineLevel="1" x14ac:dyDescent="0.3">
      <c r="A24" s="24"/>
      <c r="B24" s="30"/>
      <c r="C24" s="30"/>
      <c r="D24" s="30"/>
      <c r="E24" s="30"/>
      <c r="N24" s="18"/>
      <c r="O24" s="18"/>
      <c r="P24" s="18"/>
      <c r="Q24" s="18"/>
      <c r="R24" s="18"/>
      <c r="S24" s="18"/>
      <c r="T24" s="18"/>
      <c r="U24" s="18"/>
    </row>
    <row r="25" spans="1:21" outlineLevel="1" x14ac:dyDescent="0.3">
      <c r="A25" s="24"/>
      <c r="B25" s="30"/>
      <c r="C25" s="30" t="s">
        <v>4456</v>
      </c>
      <c r="D25" s="4" t="s">
        <v>4602</v>
      </c>
      <c r="E25" s="30"/>
      <c r="N25" s="18"/>
      <c r="O25" s="18"/>
      <c r="P25" s="18"/>
      <c r="Q25" s="18"/>
      <c r="R25" s="18"/>
      <c r="S25" s="18"/>
      <c r="T25" s="18"/>
      <c r="U25" s="18"/>
    </row>
    <row r="26" spans="1:21" outlineLevel="1" x14ac:dyDescent="0.3">
      <c r="A26" s="24"/>
      <c r="B26" s="30"/>
      <c r="C26" s="30"/>
      <c r="D26" s="30"/>
      <c r="E26" s="30"/>
      <c r="N26" s="18"/>
      <c r="O26" s="18"/>
      <c r="P26" s="18"/>
      <c r="Q26" s="18"/>
      <c r="R26" s="18"/>
      <c r="S26" s="18"/>
      <c r="T26" s="18"/>
      <c r="U26" s="18"/>
    </row>
    <row r="27" spans="1:21" outlineLevel="1" x14ac:dyDescent="0.3">
      <c r="A27" s="24"/>
      <c r="B27" s="30"/>
      <c r="C27" s="30" t="s">
        <v>4457</v>
      </c>
      <c r="D27" s="4" t="s">
        <v>4603</v>
      </c>
      <c r="E27" s="30"/>
      <c r="N27" s="18"/>
      <c r="O27" s="18"/>
      <c r="P27" s="18"/>
      <c r="Q27" s="18"/>
      <c r="R27" s="18"/>
      <c r="S27" s="18"/>
      <c r="T27" s="18"/>
      <c r="U27" s="18"/>
    </row>
    <row r="28" spans="1:21" outlineLevel="1" x14ac:dyDescent="0.3">
      <c r="A28" s="24"/>
      <c r="B28" s="30"/>
      <c r="C28" s="30"/>
      <c r="D28" s="30"/>
      <c r="E28" s="30"/>
      <c r="N28" s="18"/>
      <c r="O28" s="18"/>
      <c r="P28" s="18"/>
      <c r="Q28" s="18"/>
      <c r="R28" s="18"/>
      <c r="S28" s="18"/>
      <c r="T28" s="18"/>
      <c r="U28" s="18"/>
    </row>
    <row r="29" spans="1:21" outlineLevel="1" x14ac:dyDescent="0.3">
      <c r="A29" s="24"/>
      <c r="B29" s="30"/>
      <c r="C29" s="30" t="s">
        <v>4604</v>
      </c>
      <c r="D29" s="5" t="s">
        <v>525</v>
      </c>
      <c r="E29" s="30"/>
      <c r="N29" s="18"/>
      <c r="O29" s="18"/>
      <c r="P29" s="18"/>
      <c r="Q29" s="18"/>
      <c r="R29" s="18"/>
      <c r="S29" s="18"/>
      <c r="T29" s="18"/>
      <c r="U29" s="18"/>
    </row>
    <row r="30" spans="1:21" outlineLevel="1" x14ac:dyDescent="0.3">
      <c r="A30" s="24"/>
      <c r="B30" s="30"/>
      <c r="C30" s="30"/>
      <c r="D30" s="30"/>
      <c r="E30" s="30"/>
      <c r="N30" s="18"/>
      <c r="O30" s="18"/>
      <c r="P30" s="18"/>
      <c r="Q30" s="18"/>
      <c r="R30" s="18"/>
      <c r="S30" s="18"/>
      <c r="T30" s="18"/>
      <c r="U30" s="18"/>
    </row>
    <row r="31" spans="1:21" outlineLevel="1" x14ac:dyDescent="0.3">
      <c r="A31" s="24"/>
      <c r="B31" s="30"/>
      <c r="C31" s="30" t="s">
        <v>4618</v>
      </c>
      <c r="D31" s="4" t="s">
        <v>4603</v>
      </c>
      <c r="E31" s="30"/>
      <c r="N31" s="18"/>
      <c r="O31" s="18"/>
      <c r="P31" s="18"/>
      <c r="Q31" s="18"/>
      <c r="R31" s="18"/>
      <c r="S31" s="18"/>
      <c r="T31" s="18"/>
      <c r="U31" s="18"/>
    </row>
    <row r="32" spans="1:21" outlineLevel="1" x14ac:dyDescent="0.3">
      <c r="A32" s="24"/>
      <c r="B32" s="30"/>
      <c r="C32" s="30"/>
      <c r="D32" s="30"/>
      <c r="E32" s="30"/>
      <c r="N32" s="18"/>
      <c r="O32" s="18"/>
      <c r="P32" s="18"/>
      <c r="Q32" s="18"/>
      <c r="R32" s="18"/>
      <c r="S32" s="18"/>
      <c r="T32" s="18"/>
      <c r="U32" s="18"/>
    </row>
    <row r="33" spans="1:55" outlineLevel="1" x14ac:dyDescent="0.3">
      <c r="A33" s="24"/>
      <c r="B33" s="24"/>
      <c r="C33" s="24"/>
      <c r="D33" s="24"/>
      <c r="E33" s="24"/>
      <c r="F33" s="18"/>
      <c r="G33" s="18"/>
      <c r="H33" s="18"/>
      <c r="I33" s="18"/>
      <c r="J33" s="18"/>
      <c r="K33" s="18"/>
      <c r="L33" s="18"/>
      <c r="M33" s="18"/>
      <c r="N33" s="18"/>
      <c r="O33" s="18"/>
      <c r="P33" s="18"/>
      <c r="Q33" s="18"/>
      <c r="R33" s="18"/>
      <c r="S33" s="18"/>
      <c r="T33" s="18"/>
      <c r="U33" s="18"/>
    </row>
    <row r="34" spans="1:55" ht="114" customHeight="1" outlineLevel="1" x14ac:dyDescent="0.4">
      <c r="A34" s="24"/>
      <c r="B34" s="24"/>
      <c r="C34" s="24"/>
      <c r="D34" s="24"/>
      <c r="E34" s="31"/>
      <c r="F34" s="18"/>
      <c r="G34" s="18"/>
      <c r="H34" s="18"/>
      <c r="I34" s="18"/>
      <c r="J34" s="18"/>
      <c r="K34" s="18"/>
      <c r="L34" s="18"/>
      <c r="M34" s="18"/>
      <c r="N34" s="18"/>
      <c r="O34" s="18"/>
      <c r="P34" s="18"/>
      <c r="Q34" s="18"/>
      <c r="R34" s="18"/>
      <c r="S34" s="18"/>
      <c r="T34" s="18"/>
      <c r="U34" s="18"/>
    </row>
    <row r="35" spans="1:55" ht="21" outlineLevel="1" x14ac:dyDescent="0.4">
      <c r="A35" s="24"/>
      <c r="B35" s="24"/>
      <c r="C35" s="24"/>
      <c r="D35" s="32" t="s">
        <v>4605</v>
      </c>
      <c r="F35" s="18"/>
      <c r="G35" s="18"/>
      <c r="H35" s="18"/>
      <c r="I35" s="18"/>
      <c r="J35" s="18"/>
      <c r="K35" s="18"/>
      <c r="L35" s="18"/>
      <c r="M35" s="18"/>
      <c r="N35" s="18"/>
      <c r="O35" s="18"/>
      <c r="P35" s="18"/>
      <c r="Q35" s="18"/>
      <c r="R35" s="18"/>
      <c r="S35" s="18"/>
      <c r="T35" s="18"/>
      <c r="U35" s="18"/>
    </row>
    <row r="36" spans="1:55" ht="15.6" outlineLevel="1" x14ac:dyDescent="0.3">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5" outlineLevel="1" x14ac:dyDescent="0.3">
      <c r="A37" s="24"/>
      <c r="B37" s="3"/>
      <c r="C37" s="34" t="s">
        <v>4459</v>
      </c>
      <c r="D37" s="20" t="str">
        <f>HYPERLINK("#"&amp;AX51,AW51)</f>
        <v>COMPLIANCE INDICATORS FOR QUARTERLY REPORTING</v>
      </c>
      <c r="F37" s="18"/>
      <c r="G37" s="18"/>
      <c r="H37" s="18"/>
      <c r="I37" s="18"/>
      <c r="J37" s="18"/>
      <c r="K37" s="18"/>
      <c r="L37" s="18"/>
      <c r="M37" s="18"/>
      <c r="N37" s="18"/>
      <c r="O37" s="18"/>
      <c r="P37" s="18"/>
      <c r="Q37" s="18"/>
      <c r="R37" s="18"/>
      <c r="S37" s="18"/>
      <c r="T37" s="18"/>
      <c r="U37" s="18"/>
    </row>
    <row r="38" spans="1:55" outlineLevel="1" x14ac:dyDescent="0.3">
      <c r="A38" s="24"/>
      <c r="B38" s="4"/>
      <c r="C38" s="34" t="s">
        <v>4460</v>
      </c>
      <c r="D38" s="20" t="str">
        <f t="shared" si="0"/>
        <v>OUTPUT INDICATORS FOR ANNUAL REPORTING</v>
      </c>
      <c r="F38" s="18"/>
      <c r="G38" s="18"/>
      <c r="H38" s="2"/>
      <c r="I38" s="2"/>
      <c r="J38" s="2"/>
      <c r="K38" s="2"/>
      <c r="L38" s="2"/>
      <c r="M38" s="2"/>
      <c r="N38" s="2"/>
      <c r="O38" s="2"/>
      <c r="P38" s="2"/>
      <c r="Q38" s="18"/>
      <c r="R38" s="18"/>
      <c r="S38" s="18"/>
      <c r="T38" s="18"/>
      <c r="U38" s="18"/>
    </row>
    <row r="39" spans="1:55" outlineLevel="1" x14ac:dyDescent="0.3">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5" outlineLevel="1" x14ac:dyDescent="0.3">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5" outlineLevel="1" x14ac:dyDescent="0.3">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5" s="18" customFormat="1" outlineLevel="1" x14ac:dyDescent="0.3"/>
    <row r="43" spans="1:55" s="18" customFormat="1" ht="37.950000000000003" customHeight="1" outlineLevel="1" x14ac:dyDescent="0.3">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5" s="14" customFormat="1" ht="37.950000000000003" customHeight="1" x14ac:dyDescent="0.3">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2"/>
      <c r="Q44" s="18"/>
      <c r="R44" s="18"/>
      <c r="S44" s="18"/>
      <c r="T44" s="18"/>
      <c r="U44" s="18"/>
    </row>
    <row r="45" spans="1:55"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c r="BC45" s="18"/>
    </row>
    <row r="46" spans="1:55"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_xlfn._xlws.SORT(_xlfn._xlws.FILTER(T_All_Munics13[Name],(T_All_Munics13[Province]=D23)*(T_All_Munics13[Type]=D29),"..."))</f>
        <v>...</v>
      </c>
      <c r="AD46" s="14" t="str" cm="1">
        <f t="array" ref="AD46">_xlfn._xlws.SORT(_xlfn._xlws.FILTER(T_All_Munics13[Code],(T_All_Munics13[Province]=D23)*(T_All_Munics13[Type]=D29),"..."))</f>
        <v>...</v>
      </c>
      <c r="AG46" s="18">
        <v>160</v>
      </c>
      <c r="AH46" s="18">
        <v>27</v>
      </c>
      <c r="AI46" s="18">
        <v>48</v>
      </c>
      <c r="AJ46" s="18">
        <v>31</v>
      </c>
      <c r="AK46" s="18">
        <v>166</v>
      </c>
      <c r="AL46" s="18">
        <v>31</v>
      </c>
      <c r="AM46" s="18">
        <v>166</v>
      </c>
      <c r="AN46" s="18">
        <v>31</v>
      </c>
      <c r="AO46" s="18">
        <v>166</v>
      </c>
      <c r="AP46" s="18">
        <v>48</v>
      </c>
      <c r="AQ46" s="18">
        <v>361</v>
      </c>
      <c r="AR46" s="18" t="s">
        <v>4607</v>
      </c>
      <c r="AV46" s="18"/>
      <c r="AW46" s="18"/>
      <c r="AX46" s="18"/>
      <c r="AY46" s="18" t="s">
        <v>4599</v>
      </c>
      <c r="AZ46" s="18" t="s">
        <v>4600</v>
      </c>
      <c r="BA46" s="18" t="s">
        <v>4601</v>
      </c>
      <c r="BB46" s="18" t="s">
        <v>4622</v>
      </c>
      <c r="BC46" s="18"/>
    </row>
    <row r="47" spans="1:55" s="14" customFormat="1" x14ac:dyDescent="0.3">
      <c r="A47" s="11"/>
      <c r="B47" s="11" t="s">
        <v>1824</v>
      </c>
      <c r="C47" s="11" t="s">
        <v>1825</v>
      </c>
      <c r="D47" s="11" t="s">
        <v>556</v>
      </c>
      <c r="E47" s="3"/>
      <c r="F47" s="35"/>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25" t="s">
        <v>7</v>
      </c>
      <c r="Y47" s="25" t="s">
        <v>8</v>
      </c>
      <c r="Z47" s="25" t="s">
        <v>524</v>
      </c>
      <c r="AA47" s="25" t="s">
        <v>6</v>
      </c>
      <c r="AB47" s="25"/>
      <c r="AG47" s="18">
        <v>36</v>
      </c>
      <c r="AH47" s="18">
        <v>4</v>
      </c>
      <c r="AI47" s="18">
        <v>25</v>
      </c>
      <c r="AJ47" s="18">
        <v>23</v>
      </c>
      <c r="AK47" s="18">
        <v>83</v>
      </c>
      <c r="AL47" s="18">
        <v>23</v>
      </c>
      <c r="AM47" s="18">
        <v>83</v>
      </c>
      <c r="AN47" s="18">
        <v>23</v>
      </c>
      <c r="AO47" s="18">
        <v>83</v>
      </c>
      <c r="AP47" s="18">
        <v>25</v>
      </c>
      <c r="AQ47" s="18">
        <v>106</v>
      </c>
      <c r="AR47" s="18" t="s">
        <v>4606</v>
      </c>
      <c r="AV47" s="18"/>
      <c r="AW47" s="18"/>
      <c r="AX47" s="18"/>
      <c r="AY47" s="18" t="s">
        <v>4602</v>
      </c>
      <c r="AZ47" s="18" t="s">
        <v>524</v>
      </c>
      <c r="BA47" s="18" t="s">
        <v>4632</v>
      </c>
      <c r="BB47" s="18" t="s">
        <v>4603</v>
      </c>
      <c r="BC47" s="18"/>
    </row>
    <row r="48" spans="1:55" s="14" customFormat="1" x14ac:dyDescent="0.3">
      <c r="A48" s="13"/>
      <c r="B48" s="13" t="s">
        <v>1832</v>
      </c>
      <c r="C48" s="13" t="s">
        <v>1833</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SUM(IF(LEN(E47:E412)&gt;0,1,0))/AG46</f>
        <v>0</v>
      </c>
      <c r="AH48" s="18" cm="1">
        <f t="array" ref="AH48">SUM(IF(LEN(F47:F412)&gt;0,1,0))/AH46</f>
        <v>0</v>
      </c>
      <c r="AI48" s="18" cm="1">
        <f t="array" ref="AI48">SUM(IF(LEN(G47:G412)&gt;0,1,0))/AI46</f>
        <v>0</v>
      </c>
      <c r="AJ48" s="18" cm="1">
        <f t="array" ref="AJ48">SUM(IF(LEN(H47:H412)&gt;0,1,0))/AJ46</f>
        <v>0</v>
      </c>
      <c r="AK48" s="18" cm="1">
        <f t="array" ref="AK48">SUM(IF(LEN(I47:I412)&gt;0,1,0))/AK46</f>
        <v>0</v>
      </c>
      <c r="AL48" s="18" cm="1">
        <f t="array" ref="AL48">SUM(IF(LEN(J47:J412)&gt;0,1,0))/AL46</f>
        <v>0</v>
      </c>
      <c r="AM48" s="18" cm="1">
        <f t="array" ref="AM48">SUM(IF(LEN(K47:K412)&gt;0,1,0))/AM46</f>
        <v>0</v>
      </c>
      <c r="AN48" s="18" cm="1">
        <f t="array" ref="AN48">SUM(IF(LEN(L47:L412)&gt;0,1,0))/AN46</f>
        <v>0</v>
      </c>
      <c r="AO48" s="18" cm="1">
        <f t="array" ref="AO48">SUM(IF(LEN(M47:M412)&gt;0,1,0))/AO46</f>
        <v>0</v>
      </c>
      <c r="AP48" s="18" cm="1">
        <f t="array" ref="AP48">SUM(IF(LEN(N47:N412)&gt;0,1,0))/AP46</f>
        <v>0</v>
      </c>
      <c r="AQ48" s="18" cm="1">
        <f t="array" ref="AQ48">SUM(IF(LEN(O47:O412)&gt;0,1,0))/AQ46</f>
        <v>0</v>
      </c>
      <c r="AR48" s="18" t="s">
        <v>4617</v>
      </c>
      <c r="AV48" s="18"/>
      <c r="AW48" s="18"/>
      <c r="AX48" s="18"/>
      <c r="AY48" s="18" t="s">
        <v>16</v>
      </c>
      <c r="AZ48" s="18" t="s">
        <v>525</v>
      </c>
      <c r="BA48" s="18" t="s">
        <v>4628</v>
      </c>
      <c r="BB48" s="18" t="s">
        <v>4619</v>
      </c>
      <c r="BC48" s="18"/>
    </row>
    <row r="49" spans="1:55" s="14" customFormat="1" x14ac:dyDescent="0.3">
      <c r="A49" s="13"/>
      <c r="B49" s="13" t="s">
        <v>1837</v>
      </c>
      <c r="C49" s="13" t="s">
        <v>1838</v>
      </c>
      <c r="D49" s="13" t="s">
        <v>556</v>
      </c>
      <c r="E49" s="35"/>
      <c r="F49" s="35"/>
      <c r="G49" s="35"/>
      <c r="H49" s="35"/>
      <c r="I49" s="4"/>
      <c r="J49" s="35"/>
      <c r="K49" s="4"/>
      <c r="L49" s="35"/>
      <c r="M49" s="4"/>
      <c r="N49" s="35"/>
      <c r="O49" s="4"/>
      <c r="P49" s="35"/>
      <c r="Q49" s="35"/>
      <c r="R49" s="35"/>
      <c r="S49" s="12"/>
      <c r="T49" s="12"/>
      <c r="U49" s="12"/>
      <c r="X49" s="25" t="s">
        <v>12</v>
      </c>
      <c r="Y49" s="25" t="s">
        <v>13</v>
      </c>
      <c r="Z49" s="25" t="s">
        <v>3758</v>
      </c>
      <c r="AA49" s="25" t="s">
        <v>11</v>
      </c>
      <c r="AB49" s="25"/>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c r="BC49" s="18"/>
    </row>
    <row r="50" spans="1:55" s="40" customFormat="1" x14ac:dyDescent="0.3">
      <c r="A50" s="11"/>
      <c r="B50" s="11" t="s">
        <v>1841</v>
      </c>
      <c r="C50" s="11" t="s">
        <v>1842</v>
      </c>
      <c r="D50" s="11" t="s">
        <v>556</v>
      </c>
      <c r="E50" s="3"/>
      <c r="F50" s="35"/>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25" t="s">
        <v>14</v>
      </c>
      <c r="Y50" s="25" t="s">
        <v>15</v>
      </c>
      <c r="Z50" s="25" t="s">
        <v>525</v>
      </c>
      <c r="AA50" s="25" t="s">
        <v>16</v>
      </c>
      <c r="AB50" s="25"/>
      <c r="AG50" s="18" cm="1">
        <f t="array" ref="AG50">SUM((LEN(E47:E404)&gt;0)*($D47:$D404="Priority"))/AG47</f>
        <v>0</v>
      </c>
      <c r="AH50" s="18" cm="1">
        <f t="array" ref="AH50">SUM((LEN(F47:F404)&gt;0)*($D47:$D404="Priority"))/AH47</f>
        <v>0</v>
      </c>
      <c r="AI50" s="18" cm="1">
        <f t="array" ref="AI50">SUM((LEN(G47:G404)&gt;0)*($D47:$D404="Priority"))/AI47</f>
        <v>0</v>
      </c>
      <c r="AJ50" s="18" cm="1">
        <f t="array" ref="AJ50">SUM((LEN(H47:H404)&gt;0)*($D47:$D404="Priority"))/AJ47</f>
        <v>0</v>
      </c>
      <c r="AK50" s="18" cm="1">
        <f t="array" ref="AK50">SUM((LEN(I47:I404)&gt;0)*($D47:$D404="Priority"))/AK47</f>
        <v>0</v>
      </c>
      <c r="AL50" s="18" cm="1">
        <f t="array" ref="AL50">SUM((LEN(J47:J404)&gt;0)*($D47:$D404="Priority"))/AL47</f>
        <v>0</v>
      </c>
      <c r="AM50" s="18" cm="1">
        <f t="array" ref="AM50">SUM((LEN(K47:K404)&gt;0)*($D47:$D404="Priority"))/AM47</f>
        <v>0</v>
      </c>
      <c r="AN50" s="18" cm="1">
        <f t="array" ref="AN50">SUM((LEN(L47:L404)&gt;0)*($D47:$D404="Priority"))/AN47</f>
        <v>0</v>
      </c>
      <c r="AO50" s="18" cm="1">
        <f t="array" ref="AO50">SUM((LEN(M47:M404)&gt;0)*($D47:$D404="Priority"))/AO47</f>
        <v>0</v>
      </c>
      <c r="AP50" s="18" cm="1">
        <f t="array" ref="AP50">SUM((LEN(N47:N404)&gt;0)*($D47:$D404="Priority"))/AP47</f>
        <v>0</v>
      </c>
      <c r="AQ50" s="18" cm="1">
        <f t="array" ref="AQ50">SUM((LEN(O47:O404)&gt;0)*($D47:$D404="Priority"))/AQ47</f>
        <v>0</v>
      </c>
      <c r="AR50" s="18" t="s">
        <v>4608</v>
      </c>
      <c r="AV50" s="18" t="s">
        <v>4609</v>
      </c>
      <c r="AW50" s="18" t="s">
        <v>4482</v>
      </c>
      <c r="AX50" s="18" t="str">
        <f t="shared" ref="AX50:AX55" si="4">ADDRESS(MATCH(AW50, C:C, 0), 1)</f>
        <v>$A$46</v>
      </c>
      <c r="AY50" s="18" t="s">
        <v>89</v>
      </c>
      <c r="AZ50" s="18" t="s">
        <v>526</v>
      </c>
      <c r="BA50" s="18" t="s">
        <v>4630</v>
      </c>
      <c r="BB50" s="18" t="s">
        <v>4621</v>
      </c>
      <c r="BC50" s="18"/>
    </row>
    <row r="51" spans="1:55" s="14" customFormat="1" x14ac:dyDescent="0.3">
      <c r="A51" s="13"/>
      <c r="B51" s="13" t="s">
        <v>1850</v>
      </c>
      <c r="C51" s="13" t="s">
        <v>1851</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$A$148</v>
      </c>
      <c r="AY51" s="18" t="s">
        <v>11</v>
      </c>
      <c r="AZ51" s="18"/>
      <c r="BA51" s="18" t="s">
        <v>4631</v>
      </c>
      <c r="BB51" s="18"/>
      <c r="BC51" s="18"/>
    </row>
    <row r="52" spans="1:55" s="14" customFormat="1" x14ac:dyDescent="0.3">
      <c r="A52" s="13"/>
      <c r="B52" s="13" t="s">
        <v>1854</v>
      </c>
      <c r="C52" s="13" t="s">
        <v>1855</v>
      </c>
      <c r="D52" s="13" t="s">
        <v>556</v>
      </c>
      <c r="E52" s="35"/>
      <c r="F52" s="35"/>
      <c r="G52" s="35"/>
      <c r="H52" s="35"/>
      <c r="I52" s="4"/>
      <c r="J52" s="35"/>
      <c r="K52" s="4"/>
      <c r="L52" s="35"/>
      <c r="M52" s="4"/>
      <c r="N52" s="35"/>
      <c r="O52" s="4"/>
      <c r="P52" s="35"/>
      <c r="Q52" s="35"/>
      <c r="R52" s="35"/>
      <c r="S52" s="12"/>
      <c r="T52" s="12"/>
      <c r="U52" s="12"/>
      <c r="X52" s="25" t="s">
        <v>19</v>
      </c>
      <c r="Y52" s="25" t="s">
        <v>20</v>
      </c>
      <c r="Z52" s="25" t="s">
        <v>525</v>
      </c>
      <c r="AA52" s="25" t="s">
        <v>11</v>
      </c>
      <c r="AB52" s="25"/>
      <c r="AV52" s="18" t="s">
        <v>4610</v>
      </c>
      <c r="AW52" s="18" t="s">
        <v>4554</v>
      </c>
      <c r="AX52" s="18" t="str">
        <f t="shared" si="4"/>
        <v>$A$214</v>
      </c>
      <c r="AY52" s="18" t="s">
        <v>23</v>
      </c>
      <c r="AZ52" s="18"/>
      <c r="BA52" s="18"/>
      <c r="BB52" s="18"/>
      <c r="BC52" s="18"/>
    </row>
    <row r="53" spans="1:55" s="40" customFormat="1" x14ac:dyDescent="0.3">
      <c r="A53" s="11"/>
      <c r="B53" s="11" t="s">
        <v>1876</v>
      </c>
      <c r="C53" s="11" t="s">
        <v>4483</v>
      </c>
      <c r="D53" s="11" t="s">
        <v>556</v>
      </c>
      <c r="E53" s="3"/>
      <c r="F53" s="35"/>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25" t="s">
        <v>436</v>
      </c>
      <c r="Y53" s="25" t="s">
        <v>437</v>
      </c>
      <c r="Z53" s="25" t="s">
        <v>525</v>
      </c>
      <c r="AA53" s="25" t="s">
        <v>16</v>
      </c>
      <c r="AB53" s="25"/>
      <c r="AV53" s="18" t="s">
        <v>4611</v>
      </c>
      <c r="AW53" s="18" t="s">
        <v>4555</v>
      </c>
      <c r="AX53" s="18" t="str">
        <f t="shared" si="4"/>
        <v>$A$276</v>
      </c>
      <c r="AY53" s="18" t="s">
        <v>442</v>
      </c>
      <c r="AZ53" s="18"/>
      <c r="BA53" s="18"/>
      <c r="BB53" s="18"/>
      <c r="BC53" s="18"/>
    </row>
    <row r="54" spans="1:55" s="14" customFormat="1" x14ac:dyDescent="0.3">
      <c r="A54" s="13"/>
      <c r="B54" s="13" t="s">
        <v>1881</v>
      </c>
      <c r="C54" s="13" t="s">
        <v>4484</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V54" s="18" t="s">
        <v>4613</v>
      </c>
      <c r="AW54" s="18" t="s">
        <v>4557</v>
      </c>
      <c r="AX54" s="18" t="str">
        <f t="shared" si="4"/>
        <v>$A$367</v>
      </c>
      <c r="AY54" s="18" t="s">
        <v>39</v>
      </c>
      <c r="AZ54" s="18"/>
      <c r="BA54" s="18"/>
      <c r="BB54" s="18"/>
      <c r="BC54" s="18"/>
    </row>
    <row r="55" spans="1:55" s="14" customFormat="1" x14ac:dyDescent="0.3">
      <c r="A55" s="13"/>
      <c r="B55" s="13" t="s">
        <v>1885</v>
      </c>
      <c r="C55" s="13" t="s">
        <v>1886</v>
      </c>
      <c r="D55" s="13" t="s">
        <v>556</v>
      </c>
      <c r="E55" s="35"/>
      <c r="F55" s="35"/>
      <c r="G55" s="35"/>
      <c r="H55" s="35"/>
      <c r="I55" s="4"/>
      <c r="J55" s="35"/>
      <c r="K55" s="4"/>
      <c r="L55" s="35"/>
      <c r="M55" s="4"/>
      <c r="N55" s="35"/>
      <c r="O55" s="4"/>
      <c r="P55" s="35"/>
      <c r="Q55" s="35"/>
      <c r="R55" s="35"/>
      <c r="S55" s="12"/>
      <c r="T55" s="12"/>
      <c r="U55" s="12"/>
      <c r="X55" s="25" t="s">
        <v>24</v>
      </c>
      <c r="Y55" s="25" t="s">
        <v>25</v>
      </c>
      <c r="Z55" s="25" t="s">
        <v>524</v>
      </c>
      <c r="AA55" s="25" t="s">
        <v>26</v>
      </c>
      <c r="AB55" s="25"/>
      <c r="AV55" s="18" t="s">
        <v>4614</v>
      </c>
      <c r="AW55" s="18" t="s">
        <v>4575</v>
      </c>
      <c r="AX55" s="18" t="str">
        <f t="shared" si="4"/>
        <v>$A$388</v>
      </c>
      <c r="AY55" s="18" t="s">
        <v>6</v>
      </c>
      <c r="AZ55" s="18"/>
      <c r="BA55" s="18"/>
      <c r="BB55" s="18"/>
      <c r="BC55" s="18"/>
    </row>
    <row r="56" spans="1:55" s="14" customFormat="1" x14ac:dyDescent="0.3">
      <c r="A56" s="11"/>
      <c r="B56" s="11" t="s">
        <v>1940</v>
      </c>
      <c r="C56" s="11" t="s">
        <v>1941</v>
      </c>
      <c r="D56" s="11" t="s">
        <v>556</v>
      </c>
      <c r="E56" s="3"/>
      <c r="F56" s="35"/>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25" t="s">
        <v>27</v>
      </c>
      <c r="Y56" s="25" t="s">
        <v>28</v>
      </c>
      <c r="Z56" s="25" t="s">
        <v>524</v>
      </c>
      <c r="AA56" s="25" t="s">
        <v>23</v>
      </c>
      <c r="AB56" s="25"/>
      <c r="AV56" s="18"/>
      <c r="AW56" s="18"/>
      <c r="AX56" s="18"/>
      <c r="AY56" s="18" t="s">
        <v>26</v>
      </c>
      <c r="AZ56" s="18"/>
      <c r="BA56" s="18"/>
      <c r="BB56" s="18"/>
      <c r="BC56" s="18"/>
    </row>
    <row r="57" spans="1:55" s="40" customFormat="1" x14ac:dyDescent="0.3">
      <c r="A57" s="13"/>
      <c r="B57" s="13" t="s">
        <v>1946</v>
      </c>
      <c r="C57" s="13" t="s">
        <v>1947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5" s="14" customFormat="1" x14ac:dyDescent="0.3">
      <c r="A58" s="13"/>
      <c r="B58" s="13" t="s">
        <v>1950</v>
      </c>
      <c r="C58" s="13" t="s">
        <v>1951</v>
      </c>
      <c r="D58" s="13" t="s">
        <v>556</v>
      </c>
      <c r="E58" s="35"/>
      <c r="F58" s="35"/>
      <c r="G58" s="35"/>
      <c r="H58" s="35"/>
      <c r="I58" s="4"/>
      <c r="J58" s="35"/>
      <c r="K58" s="4"/>
      <c r="L58" s="35"/>
      <c r="M58" s="4"/>
      <c r="N58" s="35"/>
      <c r="O58" s="4"/>
      <c r="P58" s="35"/>
      <c r="Q58" s="35"/>
      <c r="R58" s="35"/>
      <c r="S58" s="12"/>
      <c r="T58" s="12"/>
      <c r="U58" s="12"/>
      <c r="X58" s="25" t="s">
        <v>31</v>
      </c>
      <c r="Y58" s="25" t="s">
        <v>32</v>
      </c>
      <c r="Z58" s="25" t="s">
        <v>524</v>
      </c>
      <c r="AA58" s="25" t="s">
        <v>11</v>
      </c>
      <c r="AB58" s="25"/>
    </row>
    <row r="59" spans="1:55" s="14" customFormat="1" x14ac:dyDescent="0.3">
      <c r="A59" s="11"/>
      <c r="B59" s="11" t="s">
        <v>1972</v>
      </c>
      <c r="C59" s="11" t="s">
        <v>1973</v>
      </c>
      <c r="D59" s="11" t="s">
        <v>556</v>
      </c>
      <c r="E59" s="3"/>
      <c r="F59" s="35"/>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25" t="s">
        <v>33</v>
      </c>
      <c r="Y59" s="25" t="s">
        <v>34</v>
      </c>
      <c r="Z59" s="25" t="s">
        <v>524</v>
      </c>
      <c r="AA59" s="25" t="s">
        <v>26</v>
      </c>
      <c r="AB59" s="25"/>
    </row>
    <row r="60" spans="1:55" s="14" customFormat="1" x14ac:dyDescent="0.3">
      <c r="A60" s="13"/>
      <c r="B60" s="13" t="s">
        <v>1978</v>
      </c>
      <c r="C60" s="13" t="s">
        <v>1979</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5" s="40" customFormat="1" x14ac:dyDescent="0.3">
      <c r="A61" s="13"/>
      <c r="B61" s="13" t="s">
        <v>1981</v>
      </c>
      <c r="C61" s="13" t="s">
        <v>1982</v>
      </c>
      <c r="D61" s="13" t="s">
        <v>556</v>
      </c>
      <c r="E61" s="35"/>
      <c r="F61" s="35"/>
      <c r="G61" s="35"/>
      <c r="H61" s="35"/>
      <c r="I61" s="4"/>
      <c r="J61" s="35"/>
      <c r="K61" s="4"/>
      <c r="L61" s="35"/>
      <c r="M61" s="4"/>
      <c r="N61" s="35"/>
      <c r="O61" s="4"/>
      <c r="P61" s="35"/>
      <c r="Q61" s="35"/>
      <c r="R61" s="35"/>
      <c r="S61" s="12"/>
      <c r="T61" s="12"/>
      <c r="U61" s="12"/>
      <c r="X61" s="25" t="s">
        <v>35</v>
      </c>
      <c r="Y61" s="25" t="s">
        <v>36</v>
      </c>
      <c r="Z61" s="25" t="s">
        <v>524</v>
      </c>
      <c r="AA61" s="25" t="s">
        <v>16</v>
      </c>
      <c r="AB61" s="25"/>
    </row>
    <row r="62" spans="1:55" s="14" customFormat="1" x14ac:dyDescent="0.3">
      <c r="A62" s="11"/>
      <c r="B62" s="11" t="s">
        <v>2004</v>
      </c>
      <c r="C62" s="11" t="s">
        <v>2005</v>
      </c>
      <c r="D62" s="11" t="s">
        <v>556</v>
      </c>
      <c r="E62" s="3"/>
      <c r="F62" s="35"/>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25" t="s">
        <v>37</v>
      </c>
      <c r="Y62" s="25" t="s">
        <v>38</v>
      </c>
      <c r="Z62" s="25" t="s">
        <v>525</v>
      </c>
      <c r="AA62" s="25" t="s">
        <v>39</v>
      </c>
      <c r="AB62" s="25"/>
    </row>
    <row r="63" spans="1:55" s="14" customFormat="1" x14ac:dyDescent="0.3">
      <c r="A63" s="13"/>
      <c r="B63" s="13" t="s">
        <v>2013</v>
      </c>
      <c r="C63" s="13" t="s">
        <v>2014</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5" s="14" customFormat="1" x14ac:dyDescent="0.3">
      <c r="A64" s="13"/>
      <c r="B64" s="13" t="s">
        <v>2018</v>
      </c>
      <c r="C64" s="13" t="s">
        <v>2019</v>
      </c>
      <c r="D64" s="13" t="s">
        <v>556</v>
      </c>
      <c r="E64" s="35"/>
      <c r="F64" s="35"/>
      <c r="G64" s="35"/>
      <c r="H64" s="35"/>
      <c r="I64" s="4"/>
      <c r="J64" s="35"/>
      <c r="K64" s="4"/>
      <c r="L64" s="35"/>
      <c r="M64" s="4"/>
      <c r="N64" s="35"/>
      <c r="O64" s="4"/>
      <c r="P64" s="35"/>
      <c r="Q64" s="35"/>
      <c r="R64" s="35"/>
      <c r="S64" s="12"/>
      <c r="T64" s="12"/>
      <c r="U64" s="12"/>
      <c r="X64" s="25" t="s">
        <v>42</v>
      </c>
      <c r="Y64" s="25" t="s">
        <v>43</v>
      </c>
      <c r="Z64" s="25" t="s">
        <v>526</v>
      </c>
      <c r="AA64" s="25" t="s">
        <v>16</v>
      </c>
      <c r="AB64" s="25"/>
    </row>
    <row r="65" spans="1:28" s="40" customFormat="1" x14ac:dyDescent="0.3">
      <c r="A65" s="11"/>
      <c r="B65" s="11" t="s">
        <v>2040</v>
      </c>
      <c r="C65" s="11" t="s">
        <v>2041</v>
      </c>
      <c r="D65" s="11" t="s">
        <v>556</v>
      </c>
      <c r="E65" s="3"/>
      <c r="F65" s="35"/>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25" t="s">
        <v>440</v>
      </c>
      <c r="Y65" s="25" t="s">
        <v>441</v>
      </c>
      <c r="Z65" s="25" t="s">
        <v>3758</v>
      </c>
      <c r="AA65" s="25" t="s">
        <v>442</v>
      </c>
      <c r="AB65" s="25"/>
    </row>
    <row r="66" spans="1:28" s="14" customFormat="1" x14ac:dyDescent="0.3">
      <c r="A66" s="13"/>
      <c r="B66" s="13" t="s">
        <v>2046</v>
      </c>
      <c r="C66" s="13" t="s">
        <v>2047</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3">
      <c r="A67" s="13"/>
      <c r="B67" s="13" t="s">
        <v>2051</v>
      </c>
      <c r="C67" s="13" t="s">
        <v>2052</v>
      </c>
      <c r="D67" s="13" t="s">
        <v>556</v>
      </c>
      <c r="E67" s="35"/>
      <c r="F67" s="35"/>
      <c r="G67" s="35"/>
      <c r="H67" s="35"/>
      <c r="I67" s="4"/>
      <c r="J67" s="35"/>
      <c r="K67" s="4"/>
      <c r="L67" s="35"/>
      <c r="M67" s="4"/>
      <c r="N67" s="35"/>
      <c r="O67" s="4"/>
      <c r="P67" s="35"/>
      <c r="Q67" s="35"/>
      <c r="R67" s="35"/>
      <c r="S67" s="12"/>
      <c r="T67" s="12"/>
      <c r="U67" s="12"/>
      <c r="X67" s="25" t="s">
        <v>46</v>
      </c>
      <c r="Y67" s="25" t="s">
        <v>47</v>
      </c>
      <c r="Z67" s="25" t="s">
        <v>525</v>
      </c>
      <c r="AA67" s="25" t="s">
        <v>26</v>
      </c>
      <c r="AB67" s="25"/>
    </row>
    <row r="68" spans="1:28" s="14" customFormat="1" x14ac:dyDescent="0.3">
      <c r="A68" s="11"/>
      <c r="B68" s="11" t="s">
        <v>2356</v>
      </c>
      <c r="C68" s="11" t="s">
        <v>2357</v>
      </c>
      <c r="D68" s="11" t="s">
        <v>556</v>
      </c>
      <c r="E68" s="3"/>
      <c r="F68" s="35"/>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25" t="s">
        <v>443</v>
      </c>
      <c r="Y68" s="25" t="s">
        <v>444</v>
      </c>
      <c r="Z68" s="25" t="s">
        <v>525</v>
      </c>
      <c r="AA68" s="25" t="s">
        <v>23</v>
      </c>
      <c r="AB68" s="25"/>
    </row>
    <row r="69" spans="1:28" s="40" customFormat="1" x14ac:dyDescent="0.3">
      <c r="A69" s="13"/>
      <c r="B69" s="13" t="s">
        <v>2365</v>
      </c>
      <c r="C69" s="13" t="s">
        <v>2366</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3">
      <c r="A70" s="13"/>
      <c r="B70" s="13" t="s">
        <v>2369</v>
      </c>
      <c r="C70" s="13" t="s">
        <v>2370</v>
      </c>
      <c r="D70" s="13" t="s">
        <v>556</v>
      </c>
      <c r="E70" s="35"/>
      <c r="F70" s="35"/>
      <c r="G70" s="35"/>
      <c r="H70" s="35"/>
      <c r="I70" s="4"/>
      <c r="J70" s="35"/>
      <c r="K70" s="4"/>
      <c r="L70" s="35"/>
      <c r="M70" s="4"/>
      <c r="N70" s="35"/>
      <c r="O70" s="4"/>
      <c r="P70" s="35"/>
      <c r="Q70" s="35"/>
      <c r="R70" s="35"/>
      <c r="S70" s="12"/>
      <c r="T70" s="12"/>
      <c r="U70" s="12"/>
      <c r="X70" s="25" t="s">
        <v>50</v>
      </c>
      <c r="Y70" s="25" t="s">
        <v>51</v>
      </c>
      <c r="Z70" s="25" t="s">
        <v>525</v>
      </c>
      <c r="AA70" s="25" t="s">
        <v>26</v>
      </c>
      <c r="AB70" s="25"/>
    </row>
    <row r="71" spans="1:28" s="14" customFormat="1" ht="28.8" x14ac:dyDescent="0.3">
      <c r="A71" s="11"/>
      <c r="B71" s="11" t="s">
        <v>2401</v>
      </c>
      <c r="C71" s="11" t="s">
        <v>2402</v>
      </c>
      <c r="D71" s="11" t="s">
        <v>556</v>
      </c>
      <c r="E71" s="3"/>
      <c r="F71" s="35"/>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25" t="s">
        <v>445</v>
      </c>
      <c r="Y71" s="25" t="s">
        <v>446</v>
      </c>
      <c r="Z71" s="25" t="s">
        <v>524</v>
      </c>
      <c r="AA71" s="25" t="s">
        <v>442</v>
      </c>
      <c r="AB71" s="25"/>
    </row>
    <row r="72" spans="1:28" s="14" customFormat="1" x14ac:dyDescent="0.3">
      <c r="A72" s="13"/>
      <c r="B72" s="13" t="s">
        <v>2410</v>
      </c>
      <c r="C72" s="13" t="s">
        <v>2411</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3">
      <c r="A73" s="13"/>
      <c r="B73" s="13" t="s">
        <v>2415</v>
      </c>
      <c r="C73" s="13" t="s">
        <v>2416</v>
      </c>
      <c r="D73" s="13" t="s">
        <v>556</v>
      </c>
      <c r="E73" s="35"/>
      <c r="F73" s="35"/>
      <c r="G73" s="35"/>
      <c r="H73" s="35"/>
      <c r="I73" s="4"/>
      <c r="J73" s="35"/>
      <c r="K73" s="4"/>
      <c r="L73" s="35"/>
      <c r="M73" s="4"/>
      <c r="N73" s="35"/>
      <c r="O73" s="4"/>
      <c r="P73" s="35"/>
      <c r="Q73" s="35"/>
      <c r="R73" s="35"/>
      <c r="S73" s="12"/>
      <c r="T73" s="12"/>
      <c r="U73" s="12"/>
      <c r="X73" s="25" t="s">
        <v>447</v>
      </c>
      <c r="Y73" s="25" t="s">
        <v>448</v>
      </c>
      <c r="Z73" s="25" t="s">
        <v>526</v>
      </c>
      <c r="AA73" s="25" t="s">
        <v>26</v>
      </c>
      <c r="AB73" s="25"/>
    </row>
    <row r="74" spans="1:28" s="14" customFormat="1" ht="28.8" x14ac:dyDescent="0.3">
      <c r="A74" s="11"/>
      <c r="B74" s="11" t="s">
        <v>2436</v>
      </c>
      <c r="C74" s="11" t="s">
        <v>2437</v>
      </c>
      <c r="D74" s="11" t="s">
        <v>556</v>
      </c>
      <c r="E74" s="3"/>
      <c r="F74" s="35"/>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25" t="s">
        <v>449</v>
      </c>
      <c r="Y74" s="25" t="s">
        <v>450</v>
      </c>
      <c r="Z74" s="25" t="s">
        <v>526</v>
      </c>
      <c r="AA74" s="25" t="s">
        <v>89</v>
      </c>
      <c r="AB74" s="25"/>
    </row>
    <row r="75" spans="1:28" s="14" customFormat="1" ht="28.8" x14ac:dyDescent="0.3">
      <c r="A75" s="13"/>
      <c r="B75" s="13" t="s">
        <v>2445</v>
      </c>
      <c r="C75" s="13" t="s">
        <v>2446</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ht="28.8" x14ac:dyDescent="0.3">
      <c r="A76" s="13"/>
      <c r="B76" s="13" t="s">
        <v>2450</v>
      </c>
      <c r="C76" s="13" t="s">
        <v>2451</v>
      </c>
      <c r="D76" s="13" t="s">
        <v>556</v>
      </c>
      <c r="E76" s="35"/>
      <c r="F76" s="35"/>
      <c r="G76" s="35"/>
      <c r="H76" s="35"/>
      <c r="I76" s="4"/>
      <c r="J76" s="35"/>
      <c r="K76" s="4"/>
      <c r="L76" s="35"/>
      <c r="M76" s="4"/>
      <c r="N76" s="35"/>
      <c r="O76" s="4"/>
      <c r="P76" s="35"/>
      <c r="Q76" s="35"/>
      <c r="R76" s="35"/>
      <c r="S76" s="12"/>
      <c r="T76" s="12"/>
      <c r="U76" s="12"/>
      <c r="X76" s="25" t="s">
        <v>54</v>
      </c>
      <c r="Y76" s="25" t="s">
        <v>55</v>
      </c>
      <c r="Z76" s="25" t="s">
        <v>3758</v>
      </c>
      <c r="AA76" s="25" t="s">
        <v>39</v>
      </c>
      <c r="AB76" s="25"/>
    </row>
    <row r="77" spans="1:28" s="40" customFormat="1" x14ac:dyDescent="0.3">
      <c r="A77" s="11"/>
      <c r="B77" s="11" t="s">
        <v>2535</v>
      </c>
      <c r="C77" s="11" t="s">
        <v>2536</v>
      </c>
      <c r="D77" s="11" t="s">
        <v>556</v>
      </c>
      <c r="E77" s="3"/>
      <c r="F77" s="35"/>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25" t="s">
        <v>453</v>
      </c>
      <c r="Y77" s="25" t="s">
        <v>454</v>
      </c>
      <c r="Z77" s="25" t="s">
        <v>3758</v>
      </c>
      <c r="AA77" s="25" t="s">
        <v>442</v>
      </c>
      <c r="AB77" s="25"/>
    </row>
    <row r="78" spans="1:28" s="14" customFormat="1" x14ac:dyDescent="0.3">
      <c r="A78" s="13"/>
      <c r="B78" s="13" t="s">
        <v>2544</v>
      </c>
      <c r="C78" s="13" t="s">
        <v>2545</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3">
      <c r="A79" s="13"/>
      <c r="B79" s="13" t="s">
        <v>2549</v>
      </c>
      <c r="C79" s="13" t="s">
        <v>2550</v>
      </c>
      <c r="D79" s="13" t="s">
        <v>556</v>
      </c>
      <c r="E79" s="35"/>
      <c r="F79" s="35"/>
      <c r="G79" s="35"/>
      <c r="H79" s="35"/>
      <c r="I79" s="4"/>
      <c r="J79" s="35"/>
      <c r="K79" s="4"/>
      <c r="L79" s="35"/>
      <c r="M79" s="4"/>
      <c r="N79" s="35"/>
      <c r="O79" s="4"/>
      <c r="P79" s="35"/>
      <c r="Q79" s="35"/>
      <c r="R79" s="35"/>
      <c r="S79" s="12"/>
      <c r="T79" s="12"/>
      <c r="U79" s="12"/>
      <c r="X79" s="25" t="s">
        <v>457</v>
      </c>
      <c r="Y79" s="25" t="s">
        <v>458</v>
      </c>
      <c r="Z79" s="25" t="s">
        <v>524</v>
      </c>
      <c r="AA79" s="25" t="s">
        <v>23</v>
      </c>
      <c r="AB79" s="25"/>
    </row>
    <row r="80" spans="1:28" s="14" customFormat="1" ht="28.8" x14ac:dyDescent="0.3">
      <c r="A80" s="11"/>
      <c r="B80" s="11" t="s">
        <v>2705</v>
      </c>
      <c r="C80" s="11" t="s">
        <v>2706</v>
      </c>
      <c r="D80" s="11" t="s">
        <v>556</v>
      </c>
      <c r="E80" s="3"/>
      <c r="F80" s="35"/>
      <c r="G80" s="3"/>
      <c r="H80" s="3"/>
      <c r="I80" s="5" t="str">
        <f t="shared" ref="I80" si="6">IF(AND(ISNUMBER(I81),ISNUMBER(I82)), I81/I82, "")</f>
        <v/>
      </c>
      <c r="J80" s="3"/>
      <c r="K80" s="5" t="str">
        <f t="shared" ref="K80" si="7">IF(AND(ISNUMBER(K81),ISNUMBER(K82)), K81/K82, "")</f>
        <v/>
      </c>
      <c r="L80" s="3"/>
      <c r="M80" s="5" t="str">
        <f t="shared" ref="M80" si="8">IF(AND(ISNUMBER(M81),ISNUMBER(M82)), M81/M82, "")</f>
        <v/>
      </c>
      <c r="N80" s="3"/>
      <c r="O80" s="5" t="str">
        <f t="shared" ref="O80" si="9">IF(AND(ISNUMBER(O81),ISNUMBER(O82)), O81/O82, "")</f>
        <v/>
      </c>
      <c r="P80" s="12"/>
      <c r="Q80" s="12"/>
      <c r="R80" s="12"/>
      <c r="S80" s="12"/>
      <c r="T80" s="12"/>
      <c r="U80" s="12"/>
      <c r="X80" s="25" t="s">
        <v>56</v>
      </c>
      <c r="Y80" s="25" t="s">
        <v>57</v>
      </c>
      <c r="Z80" s="25" t="s">
        <v>524</v>
      </c>
      <c r="AA80" s="25" t="s">
        <v>11</v>
      </c>
      <c r="AB80" s="25"/>
    </row>
    <row r="81" spans="1:28" s="40" customFormat="1" ht="28.8" x14ac:dyDescent="0.3">
      <c r="A81" s="13"/>
      <c r="B81" s="13" t="s">
        <v>2712</v>
      </c>
      <c r="C81" s="13" t="s">
        <v>2713</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x14ac:dyDescent="0.3">
      <c r="A82" s="13"/>
      <c r="B82" s="13" t="s">
        <v>2717</v>
      </c>
      <c r="C82" s="13" t="s">
        <v>2718</v>
      </c>
      <c r="D82" s="13" t="s">
        <v>556</v>
      </c>
      <c r="E82" s="35"/>
      <c r="F82" s="35"/>
      <c r="G82" s="35"/>
      <c r="H82" s="35"/>
      <c r="I82" s="4"/>
      <c r="J82" s="35"/>
      <c r="K82" s="4"/>
      <c r="L82" s="35"/>
      <c r="M82" s="4"/>
      <c r="N82" s="35"/>
      <c r="O82" s="4"/>
      <c r="P82" s="35"/>
      <c r="Q82" s="35"/>
      <c r="R82" s="35"/>
      <c r="S82" s="12"/>
      <c r="T82" s="12"/>
      <c r="U82" s="12"/>
      <c r="X82" s="25" t="s">
        <v>60</v>
      </c>
      <c r="Y82" s="25" t="s">
        <v>61</v>
      </c>
      <c r="Z82" s="25" t="s">
        <v>524</v>
      </c>
      <c r="AA82" s="25" t="s">
        <v>62</v>
      </c>
      <c r="AB82" s="25"/>
    </row>
    <row r="83" spans="1:28" s="14" customFormat="1" ht="28.8" x14ac:dyDescent="0.3">
      <c r="A83" s="11"/>
      <c r="B83" s="11" t="s">
        <v>2722</v>
      </c>
      <c r="C83" s="11" t="s">
        <v>2723</v>
      </c>
      <c r="D83" s="11" t="s">
        <v>556</v>
      </c>
      <c r="E83" s="3"/>
      <c r="F83" s="35"/>
      <c r="G83" s="3"/>
      <c r="H83" s="3"/>
      <c r="I83" s="5" t="str">
        <f t="shared" ref="I83" si="10">IF(AND(ISNUMBER(I84),ISNUMBER(I85)), I84/I85, "")</f>
        <v/>
      </c>
      <c r="J83" s="3"/>
      <c r="K83" s="5" t="str">
        <f t="shared" ref="K83" si="11">IF(AND(ISNUMBER(K84),ISNUMBER(K85)), K84/K85, "")</f>
        <v/>
      </c>
      <c r="L83" s="3"/>
      <c r="M83" s="5" t="str">
        <f t="shared" ref="M83" si="12">IF(AND(ISNUMBER(M84),ISNUMBER(M85)), M84/M85, "")</f>
        <v/>
      </c>
      <c r="N83" s="3"/>
      <c r="O83" s="5" t="str">
        <f t="shared" ref="O83" si="13">IF(AND(ISNUMBER(O84),ISNUMBER(O85)), O84/O85, "")</f>
        <v/>
      </c>
      <c r="P83" s="12"/>
      <c r="Q83" s="12"/>
      <c r="R83" s="12"/>
      <c r="S83" s="12"/>
      <c r="T83" s="12"/>
      <c r="U83" s="12"/>
      <c r="X83" s="25" t="s">
        <v>63</v>
      </c>
      <c r="Y83" s="25" t="s">
        <v>64</v>
      </c>
      <c r="Z83" s="25" t="s">
        <v>524</v>
      </c>
      <c r="AA83" s="25" t="s">
        <v>6</v>
      </c>
      <c r="AB83" s="25"/>
    </row>
    <row r="84" spans="1:28" s="14" customFormat="1" ht="28.8" x14ac:dyDescent="0.3">
      <c r="A84" s="13"/>
      <c r="B84" s="13" t="s">
        <v>2729</v>
      </c>
      <c r="C84" s="13" t="s">
        <v>2730</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x14ac:dyDescent="0.3">
      <c r="A85" s="13"/>
      <c r="B85" s="13" t="s">
        <v>2734</v>
      </c>
      <c r="C85" s="13" t="s">
        <v>2735</v>
      </c>
      <c r="D85" s="13" t="s">
        <v>556</v>
      </c>
      <c r="E85" s="35"/>
      <c r="F85" s="35"/>
      <c r="G85" s="35"/>
      <c r="H85" s="35"/>
      <c r="I85" s="4"/>
      <c r="J85" s="35"/>
      <c r="K85" s="4"/>
      <c r="L85" s="35"/>
      <c r="M85" s="4"/>
      <c r="N85" s="35"/>
      <c r="O85" s="4"/>
      <c r="P85" s="35"/>
      <c r="Q85" s="35"/>
      <c r="R85" s="35"/>
      <c r="S85" s="12"/>
      <c r="T85" s="12"/>
      <c r="U85" s="12"/>
      <c r="X85" s="25" t="s">
        <v>65</v>
      </c>
      <c r="Y85" s="25" t="s">
        <v>66</v>
      </c>
      <c r="Z85" s="25" t="s">
        <v>524</v>
      </c>
      <c r="AA85" s="25" t="s">
        <v>39</v>
      </c>
      <c r="AB85" s="25"/>
    </row>
    <row r="86" spans="1:28" s="14" customFormat="1" x14ac:dyDescent="0.3">
      <c r="A86" s="11"/>
      <c r="B86" s="11" t="s">
        <v>2779</v>
      </c>
      <c r="C86" s="11" t="s">
        <v>2780</v>
      </c>
      <c r="D86" s="11" t="s">
        <v>556</v>
      </c>
      <c r="E86" s="3"/>
      <c r="F86" s="35"/>
      <c r="G86" s="3"/>
      <c r="H86" s="3"/>
      <c r="I86" s="5" t="str">
        <f>IF(AND(ISNUMBER(I87),ISNUMBER(I88)), (I87-I88)/I87, "")</f>
        <v/>
      </c>
      <c r="J86" s="3"/>
      <c r="K86" s="5" t="str">
        <f>IF(AND(ISNUMBER(K87),ISNUMBER(K88)), (K87-K88)/K87, "")</f>
        <v/>
      </c>
      <c r="L86" s="3"/>
      <c r="M86" s="5" t="str">
        <f>IF(AND(ISNUMBER(M87),ISNUMBER(M88)), (M87-M88)/M87, "")</f>
        <v/>
      </c>
      <c r="N86" s="3"/>
      <c r="O86" s="5" t="str">
        <f>IF(AND(ISNUMBER(O87),ISNUMBER(O88)), (O87-O88)/O87, "")</f>
        <v/>
      </c>
      <c r="P86" s="12"/>
      <c r="Q86" s="12"/>
      <c r="R86" s="12"/>
      <c r="S86" s="12"/>
      <c r="T86" s="12"/>
      <c r="U86" s="12"/>
      <c r="X86" s="25" t="s">
        <v>67</v>
      </c>
      <c r="Y86" s="25" t="s">
        <v>68</v>
      </c>
      <c r="Z86" s="25" t="s">
        <v>524</v>
      </c>
      <c r="AA86" s="25" t="s">
        <v>16</v>
      </c>
      <c r="AB86" s="25"/>
    </row>
    <row r="87" spans="1:28" s="14" customFormat="1" x14ac:dyDescent="0.3">
      <c r="A87" s="13"/>
      <c r="B87" s="13" t="s">
        <v>2785</v>
      </c>
      <c r="C87" s="13" t="s">
        <v>2786</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x14ac:dyDescent="0.3">
      <c r="A88" s="13"/>
      <c r="B88" s="13" t="s">
        <v>2789</v>
      </c>
      <c r="C88" s="13" t="s">
        <v>4803</v>
      </c>
      <c r="D88" s="13" t="s">
        <v>556</v>
      </c>
      <c r="E88" s="35"/>
      <c r="F88" s="35"/>
      <c r="G88" s="35"/>
      <c r="H88" s="35"/>
      <c r="I88" s="4"/>
      <c r="J88" s="35"/>
      <c r="K88" s="4"/>
      <c r="L88" s="35"/>
      <c r="M88" s="4"/>
      <c r="N88" s="35"/>
      <c r="O88" s="4"/>
      <c r="P88" s="35"/>
      <c r="Q88" s="35"/>
      <c r="R88" s="35"/>
      <c r="S88" s="12"/>
      <c r="T88" s="12"/>
      <c r="U88" s="12"/>
      <c r="X88" s="25" t="s">
        <v>69</v>
      </c>
      <c r="Y88" s="25" t="s">
        <v>70</v>
      </c>
      <c r="Z88" s="25" t="s">
        <v>525</v>
      </c>
      <c r="AA88" s="25" t="s">
        <v>39</v>
      </c>
      <c r="AB88" s="25"/>
    </row>
    <row r="89" spans="1:28" s="14" customFormat="1" x14ac:dyDescent="0.3">
      <c r="A89" s="11"/>
      <c r="B89" s="11" t="s">
        <v>2791</v>
      </c>
      <c r="C89" s="11" t="s">
        <v>4806</v>
      </c>
      <c r="D89" s="11" t="s">
        <v>556</v>
      </c>
      <c r="E89" s="3"/>
      <c r="F89" s="35"/>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25" t="s">
        <v>71</v>
      </c>
      <c r="Y89" s="25" t="s">
        <v>72</v>
      </c>
      <c r="Z89" s="25" t="s">
        <v>524</v>
      </c>
      <c r="AA89" s="25" t="s">
        <v>11</v>
      </c>
      <c r="AB89" s="25"/>
    </row>
    <row r="90" spans="1:28" s="14" customFormat="1" ht="28.8" x14ac:dyDescent="0.3">
      <c r="A90" s="13"/>
      <c r="B90" s="13" t="s">
        <v>2795</v>
      </c>
      <c r="C90" s="13" t="s">
        <v>4810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3">
      <c r="A91" s="13"/>
      <c r="B91" s="13" t="s">
        <v>2798</v>
      </c>
      <c r="C91" s="13" t="s">
        <v>2799</v>
      </c>
      <c r="D91" s="13" t="s">
        <v>556</v>
      </c>
      <c r="E91" s="35"/>
      <c r="F91" s="35"/>
      <c r="G91" s="35"/>
      <c r="H91" s="35"/>
      <c r="I91" s="4"/>
      <c r="J91" s="35"/>
      <c r="K91" s="4"/>
      <c r="L91" s="35"/>
      <c r="M91" s="4"/>
      <c r="N91" s="35"/>
      <c r="O91" s="4"/>
      <c r="P91" s="35"/>
      <c r="Q91" s="35"/>
      <c r="R91" s="35"/>
      <c r="S91" s="12"/>
      <c r="T91" s="12"/>
      <c r="U91" s="12"/>
      <c r="X91" s="25" t="s">
        <v>73</v>
      </c>
      <c r="Y91" s="25" t="s">
        <v>74</v>
      </c>
      <c r="Z91" s="25" t="s">
        <v>525</v>
      </c>
      <c r="AA91" s="25" t="s">
        <v>39</v>
      </c>
      <c r="AB91" s="25"/>
    </row>
    <row r="92" spans="1:28" s="14" customFormat="1" ht="28.8" x14ac:dyDescent="0.3">
      <c r="A92" s="11"/>
      <c r="B92" s="11" t="s">
        <v>2890</v>
      </c>
      <c r="C92" s="11" t="s">
        <v>4488</v>
      </c>
      <c r="D92" s="11" t="s">
        <v>556</v>
      </c>
      <c r="E92" s="3"/>
      <c r="F92" s="35"/>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25" t="s">
        <v>75</v>
      </c>
      <c r="Y92" s="25" t="s">
        <v>76</v>
      </c>
      <c r="Z92" s="25" t="s">
        <v>3758</v>
      </c>
      <c r="AA92" s="25" t="s">
        <v>26</v>
      </c>
      <c r="AB92" s="25"/>
    </row>
    <row r="93" spans="1:28" s="14" customFormat="1" x14ac:dyDescent="0.3">
      <c r="A93" s="13"/>
      <c r="B93" s="13" t="s">
        <v>2898</v>
      </c>
      <c r="C93" s="13" t="s">
        <v>2899</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x14ac:dyDescent="0.3">
      <c r="A94" s="13"/>
      <c r="B94" s="13" t="s">
        <v>2904</v>
      </c>
      <c r="C94" s="13" t="s">
        <v>2905</v>
      </c>
      <c r="D94" s="13" t="s">
        <v>556</v>
      </c>
      <c r="E94" s="35"/>
      <c r="F94" s="35"/>
      <c r="G94" s="35"/>
      <c r="H94" s="35"/>
      <c r="I94" s="4"/>
      <c r="J94" s="35"/>
      <c r="K94" s="4"/>
      <c r="L94" s="35"/>
      <c r="M94" s="4"/>
      <c r="N94" s="35"/>
      <c r="O94" s="4"/>
      <c r="P94" s="35"/>
      <c r="Q94" s="35"/>
      <c r="R94" s="35"/>
      <c r="S94" s="12"/>
      <c r="T94" s="12"/>
      <c r="U94" s="12"/>
      <c r="X94" s="25" t="s">
        <v>465</v>
      </c>
      <c r="Y94" s="25" t="s">
        <v>466</v>
      </c>
      <c r="Z94" s="25" t="s">
        <v>525</v>
      </c>
      <c r="AA94" s="25" t="s">
        <v>442</v>
      </c>
      <c r="AB94" s="25"/>
    </row>
    <row r="95" spans="1:28" s="14" customFormat="1" x14ac:dyDescent="0.3">
      <c r="A95" s="11"/>
      <c r="B95" s="11" t="s">
        <v>3027</v>
      </c>
      <c r="C95" s="11" t="s">
        <v>3028</v>
      </c>
      <c r="D95" s="11" t="s">
        <v>556</v>
      </c>
      <c r="E95" s="3"/>
      <c r="F95" s="35"/>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5" t="s">
        <v>79</v>
      </c>
      <c r="Y95" s="25" t="s">
        <v>80</v>
      </c>
      <c r="Z95" s="25" t="s">
        <v>524</v>
      </c>
      <c r="AA95" s="25" t="s">
        <v>23</v>
      </c>
      <c r="AB95" s="25"/>
    </row>
    <row r="96" spans="1:28" s="14" customFormat="1" ht="28.8" x14ac:dyDescent="0.3">
      <c r="A96" s="13"/>
      <c r="B96" s="13" t="s">
        <v>3036</v>
      </c>
      <c r="C96" s="13" t="s">
        <v>3032</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x14ac:dyDescent="0.3">
      <c r="A97" s="11"/>
      <c r="B97" s="11" t="s">
        <v>3086</v>
      </c>
      <c r="C97" s="11" t="s">
        <v>3087</v>
      </c>
      <c r="D97" s="11" t="s">
        <v>556</v>
      </c>
      <c r="E97" s="3"/>
      <c r="F97" s="35"/>
      <c r="G97" s="3"/>
      <c r="H97" s="3"/>
      <c r="I97" s="5" t="str">
        <f t="shared" ref="I97" si="14">IF(AND(ISNUMBER(I98),ISNUMBER(I99)), I98/I99, "")</f>
        <v/>
      </c>
      <c r="J97" s="3"/>
      <c r="K97" s="5" t="str">
        <f t="shared" ref="K97" si="15">IF(AND(ISNUMBER(K98),ISNUMBER(K99)), K98/K99, "")</f>
        <v/>
      </c>
      <c r="L97" s="3"/>
      <c r="M97" s="5" t="str">
        <f t="shared" ref="M97" si="16">IF(AND(ISNUMBER(M98),ISNUMBER(M99)), M98/M99, "")</f>
        <v/>
      </c>
      <c r="N97" s="3"/>
      <c r="O97" s="5" t="str">
        <f t="shared" ref="O97" si="17">IF(AND(ISNUMBER(O98),ISNUMBER(O99)), O98/O99, "")</f>
        <v/>
      </c>
      <c r="P97" s="12"/>
      <c r="Q97" s="12"/>
      <c r="R97" s="12"/>
      <c r="S97" s="12"/>
      <c r="T97" s="12"/>
      <c r="U97" s="12"/>
      <c r="X97" s="25" t="s">
        <v>83</v>
      </c>
      <c r="Y97" s="25" t="s">
        <v>84</v>
      </c>
      <c r="Z97" s="25" t="s">
        <v>524</v>
      </c>
      <c r="AA97" s="25" t="s">
        <v>11</v>
      </c>
      <c r="AB97" s="25"/>
    </row>
    <row r="98" spans="1:28" s="14" customFormat="1" x14ac:dyDescent="0.3">
      <c r="A98" s="13"/>
      <c r="B98" s="13" t="s">
        <v>3092</v>
      </c>
      <c r="C98" s="13" t="s">
        <v>3093</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3">
      <c r="A99" s="13"/>
      <c r="B99" s="13" t="s">
        <v>3096</v>
      </c>
      <c r="C99" s="13" t="s">
        <v>3097</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3">
      <c r="A100" s="11"/>
      <c r="B100" s="11" t="s">
        <v>3099</v>
      </c>
      <c r="C100" s="11" t="s">
        <v>3100</v>
      </c>
      <c r="D100" s="11" t="s">
        <v>556</v>
      </c>
      <c r="E100" s="3"/>
      <c r="F100" s="35"/>
      <c r="G100" s="3"/>
      <c r="H100" s="3"/>
      <c r="I100" s="5" t="str">
        <f t="shared" ref="I100" si="18">IF(AND(ISNUMBER(I101),ISNUMBER(I102)), I101/I102, "")</f>
        <v/>
      </c>
      <c r="J100" s="3"/>
      <c r="K100" s="5" t="str">
        <f t="shared" ref="K100" si="19">IF(AND(ISNUMBER(K101),ISNUMBER(K102)), K101/K102, "")</f>
        <v/>
      </c>
      <c r="L100" s="3"/>
      <c r="M100" s="5" t="str">
        <f t="shared" ref="M100" si="20">IF(AND(ISNUMBER(M101),ISNUMBER(M102)), M101/M102, "")</f>
        <v/>
      </c>
      <c r="N100" s="3"/>
      <c r="O100" s="5" t="str">
        <f t="shared" ref="O100" si="21">IF(AND(ISNUMBER(O101),ISNUMBER(O102)), O101/O102, "")</f>
        <v/>
      </c>
      <c r="P100" s="12"/>
      <c r="Q100" s="12"/>
      <c r="R100" s="12"/>
      <c r="S100" s="12"/>
      <c r="T100" s="12"/>
      <c r="U100" s="12"/>
      <c r="X100" s="25" t="s">
        <v>469</v>
      </c>
      <c r="Y100" s="25" t="s">
        <v>86</v>
      </c>
      <c r="Z100" s="25" t="s">
        <v>3758</v>
      </c>
      <c r="AA100" s="25" t="s">
        <v>442</v>
      </c>
      <c r="AB100" s="25"/>
    </row>
    <row r="101" spans="1:28" s="14" customFormat="1" x14ac:dyDescent="0.3">
      <c r="A101" s="13"/>
      <c r="B101" s="13" t="s">
        <v>3105</v>
      </c>
      <c r="C101" s="13" t="s">
        <v>3106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3">
      <c r="A102" s="13"/>
      <c r="B102" s="13" t="s">
        <v>3108</v>
      </c>
      <c r="C102" s="13" t="s">
        <v>3109</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3">
      <c r="A103" s="11"/>
      <c r="B103" s="11" t="s">
        <v>3111</v>
      </c>
      <c r="C103" s="11" t="s">
        <v>3112</v>
      </c>
      <c r="D103" s="11" t="s">
        <v>556</v>
      </c>
      <c r="E103" s="3"/>
      <c r="F103" s="35"/>
      <c r="G103" s="3"/>
      <c r="H103" s="3"/>
      <c r="I103" s="5" t="str">
        <f t="shared" ref="I103" si="22">IF(AND(ISNUMBER(I104),ISNUMBER(I105)), I104/I105, "")</f>
        <v/>
      </c>
      <c r="J103" s="3"/>
      <c r="K103" s="5" t="str">
        <f t="shared" ref="K103" si="23">IF(AND(ISNUMBER(K104),ISNUMBER(K105)), K104/K105, "")</f>
        <v/>
      </c>
      <c r="L103" s="3"/>
      <c r="M103" s="5" t="str">
        <f t="shared" ref="M103" si="24">IF(AND(ISNUMBER(M104),ISNUMBER(M105)), M104/M105, "")</f>
        <v/>
      </c>
      <c r="N103" s="3"/>
      <c r="O103" s="5" t="str">
        <f t="shared" ref="O103" si="25">IF(AND(ISNUMBER(O104),ISNUMBER(O105)), O104/O105, "")</f>
        <v/>
      </c>
      <c r="P103" s="12"/>
      <c r="Q103" s="12"/>
      <c r="R103" s="12"/>
      <c r="S103" s="12"/>
      <c r="T103" s="12"/>
      <c r="U103" s="12"/>
      <c r="X103" s="25" t="s">
        <v>92</v>
      </c>
      <c r="Y103" s="25" t="s">
        <v>93</v>
      </c>
      <c r="Z103" s="25" t="s">
        <v>524</v>
      </c>
      <c r="AA103" s="25" t="s">
        <v>11</v>
      </c>
      <c r="AB103" s="25"/>
    </row>
    <row r="104" spans="1:28" s="14" customFormat="1" x14ac:dyDescent="0.3">
      <c r="A104" s="13"/>
      <c r="B104" s="13" t="s">
        <v>3116</v>
      </c>
      <c r="C104" s="13" t="s">
        <v>3117</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3">
      <c r="A105" s="13"/>
      <c r="B105" s="13" t="s">
        <v>3119</v>
      </c>
      <c r="C105" s="13" t="s">
        <v>3120</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28.8" x14ac:dyDescent="0.3">
      <c r="A106" s="11"/>
      <c r="B106" s="11" t="s">
        <v>3122</v>
      </c>
      <c r="C106" s="11" t="s">
        <v>3123</v>
      </c>
      <c r="D106" s="11" t="s">
        <v>556</v>
      </c>
      <c r="E106" s="3"/>
      <c r="F106" s="35"/>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5" t="s">
        <v>98</v>
      </c>
      <c r="Y106" s="25" t="s">
        <v>99</v>
      </c>
      <c r="Z106" s="25" t="s">
        <v>524</v>
      </c>
      <c r="AA106" s="25" t="s">
        <v>23</v>
      </c>
      <c r="AB106" s="25"/>
    </row>
    <row r="107" spans="1:28" s="14" customFormat="1" x14ac:dyDescent="0.3">
      <c r="A107" s="13"/>
      <c r="B107" s="13" t="s">
        <v>3128</v>
      </c>
      <c r="C107" s="13" t="s">
        <v>3129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3">
      <c r="A108" s="13"/>
      <c r="B108" s="13" t="s">
        <v>3132</v>
      </c>
      <c r="C108" s="13" t="s">
        <v>3133</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3">
      <c r="A109" s="13"/>
      <c r="B109" s="13" t="s">
        <v>3136</v>
      </c>
      <c r="C109" s="13" t="s">
        <v>3137</v>
      </c>
      <c r="D109" s="13" t="s">
        <v>556</v>
      </c>
      <c r="E109" s="35"/>
      <c r="F109" s="35"/>
      <c r="G109" s="35"/>
      <c r="H109" s="35"/>
      <c r="I109" s="4"/>
      <c r="J109" s="35"/>
      <c r="K109" s="4"/>
      <c r="L109" s="35"/>
      <c r="M109" s="4"/>
      <c r="N109" s="35"/>
      <c r="O109" s="4"/>
      <c r="P109" s="35"/>
      <c r="Q109" s="35"/>
      <c r="R109" s="35"/>
      <c r="S109" s="12"/>
      <c r="T109" s="12"/>
      <c r="U109" s="12"/>
      <c r="X109" s="25" t="s">
        <v>102</v>
      </c>
      <c r="Y109" s="25" t="s">
        <v>103</v>
      </c>
      <c r="Z109" s="25" t="s">
        <v>525</v>
      </c>
      <c r="AA109" s="25" t="s">
        <v>6</v>
      </c>
      <c r="AB109" s="25"/>
    </row>
    <row r="110" spans="1:28" s="14" customFormat="1" x14ac:dyDescent="0.3">
      <c r="A110" s="11"/>
      <c r="B110" s="11" t="s">
        <v>3153</v>
      </c>
      <c r="C110" s="11" t="s">
        <v>3154</v>
      </c>
      <c r="D110" s="11" t="s">
        <v>556</v>
      </c>
      <c r="E110" s="3"/>
      <c r="F110" s="35"/>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5" t="s">
        <v>104</v>
      </c>
      <c r="Y110" s="25" t="s">
        <v>105</v>
      </c>
      <c r="Z110" s="25" t="s">
        <v>524</v>
      </c>
      <c r="AA110" s="25" t="s">
        <v>6</v>
      </c>
      <c r="AB110" s="25"/>
    </row>
    <row r="111" spans="1:28" s="14" customFormat="1" x14ac:dyDescent="0.3">
      <c r="A111" s="13"/>
      <c r="B111" s="13" t="s">
        <v>3159</v>
      </c>
      <c r="C111" s="13" t="s">
        <v>3160</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3">
      <c r="A112" s="11"/>
      <c r="B112" s="11" t="s">
        <v>3240</v>
      </c>
      <c r="C112" s="11" t="s">
        <v>3241</v>
      </c>
      <c r="D112" s="11" t="s">
        <v>556</v>
      </c>
      <c r="E112" s="3"/>
      <c r="F112" s="35"/>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5" t="s">
        <v>106</v>
      </c>
      <c r="Y112" s="25" t="s">
        <v>107</v>
      </c>
      <c r="Z112" s="25" t="s">
        <v>524</v>
      </c>
      <c r="AA112" s="25" t="s">
        <v>6</v>
      </c>
      <c r="AB112" s="25"/>
    </row>
    <row r="113" spans="1:28" s="14" customFormat="1" x14ac:dyDescent="0.3">
      <c r="A113" s="13"/>
      <c r="B113" s="13" t="s">
        <v>3247</v>
      </c>
      <c r="C113" s="13" t="s">
        <v>3248</v>
      </c>
      <c r="D113" s="13" t="s">
        <v>556</v>
      </c>
      <c r="E113" s="35"/>
      <c r="F113" s="35"/>
      <c r="G113" s="35"/>
      <c r="H113" s="35"/>
      <c r="I113" s="4"/>
      <c r="J113" s="35"/>
      <c r="K113" s="4"/>
      <c r="L113" s="35"/>
      <c r="M113" s="4"/>
      <c r="N113" s="35"/>
      <c r="O113" s="4"/>
      <c r="P113" s="35"/>
      <c r="Q113" s="35"/>
      <c r="R113" s="35"/>
      <c r="S113" s="12"/>
      <c r="T113" s="12"/>
      <c r="U113" s="12"/>
      <c r="X113" s="25" t="s">
        <v>108</v>
      </c>
      <c r="Y113" s="25" t="s">
        <v>109</v>
      </c>
      <c r="Z113" s="25" t="s">
        <v>3758</v>
      </c>
      <c r="AA113" s="25" t="s">
        <v>26</v>
      </c>
      <c r="AB113" s="25"/>
    </row>
    <row r="114" spans="1:28" s="14" customFormat="1" x14ac:dyDescent="0.3">
      <c r="A114" s="13"/>
      <c r="B114" s="13" t="s">
        <v>3250</v>
      </c>
      <c r="C114" s="13" t="s">
        <v>3251</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3">
      <c r="A115" s="13"/>
      <c r="B115" s="13" t="s">
        <v>3252</v>
      </c>
      <c r="C115" s="13" t="s">
        <v>3253</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3">
      <c r="A116" s="13"/>
      <c r="B116" s="13" t="s">
        <v>3255</v>
      </c>
      <c r="C116" s="13" t="s">
        <v>3256</v>
      </c>
      <c r="D116" s="13" t="s">
        <v>556</v>
      </c>
      <c r="E116" s="35"/>
      <c r="F116" s="35"/>
      <c r="G116" s="35"/>
      <c r="H116" s="35"/>
      <c r="I116" s="4"/>
      <c r="J116" s="35"/>
      <c r="K116" s="4"/>
      <c r="L116" s="35"/>
      <c r="M116" s="4"/>
      <c r="N116" s="35"/>
      <c r="O116" s="4"/>
      <c r="P116" s="35"/>
      <c r="Q116" s="35"/>
      <c r="R116" s="35"/>
      <c r="S116" s="12"/>
      <c r="T116" s="12"/>
      <c r="U116" s="12"/>
      <c r="X116" s="25" t="s">
        <v>110</v>
      </c>
      <c r="Y116" s="25" t="s">
        <v>111</v>
      </c>
      <c r="Z116" s="25" t="s">
        <v>524</v>
      </c>
      <c r="AA116" s="25" t="s">
        <v>16</v>
      </c>
      <c r="AB116" s="25"/>
    </row>
    <row r="117" spans="1:28" s="14" customFormat="1" ht="28.8" x14ac:dyDescent="0.3">
      <c r="A117" s="13"/>
      <c r="B117" s="13" t="s">
        <v>3258</v>
      </c>
      <c r="C117" s="13" t="s">
        <v>3259</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3">
      <c r="A118" s="11"/>
      <c r="B118" s="11" t="s">
        <v>3274</v>
      </c>
      <c r="C118" s="11" t="s">
        <v>3275</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5" t="s">
        <v>114</v>
      </c>
      <c r="Y118" s="25" t="s">
        <v>115</v>
      </c>
      <c r="Z118" s="25" t="s">
        <v>524</v>
      </c>
      <c r="AA118" s="25" t="s">
        <v>11</v>
      </c>
      <c r="AB118" s="25"/>
    </row>
    <row r="119" spans="1:28" s="14" customFormat="1" x14ac:dyDescent="0.3">
      <c r="A119" s="13"/>
      <c r="B119" s="13" t="s">
        <v>3282</v>
      </c>
      <c r="C119" s="13" t="s">
        <v>3283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3">
      <c r="A120" s="13"/>
      <c r="B120" s="13" t="s">
        <v>3284</v>
      </c>
      <c r="C120" s="13" t="s">
        <v>3285</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3">
      <c r="A121" s="11"/>
      <c r="B121" s="11" t="s">
        <v>3287</v>
      </c>
      <c r="C121" s="11" t="s">
        <v>3288</v>
      </c>
      <c r="D121" s="11" t="s">
        <v>556</v>
      </c>
      <c r="E121" s="3"/>
      <c r="F121" s="35"/>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5" t="s">
        <v>120</v>
      </c>
      <c r="Y121" s="25" t="s">
        <v>121</v>
      </c>
      <c r="Z121" s="25" t="s">
        <v>3758</v>
      </c>
      <c r="AA121" s="25" t="s">
        <v>23</v>
      </c>
      <c r="AB121" s="25"/>
    </row>
    <row r="122" spans="1:28" s="14" customFormat="1" x14ac:dyDescent="0.3">
      <c r="A122" s="13"/>
      <c r="B122" s="13" t="s">
        <v>3293</v>
      </c>
      <c r="C122" s="13" t="s">
        <v>3283</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3">
      <c r="A123" s="13"/>
      <c r="B123" s="13" t="s">
        <v>3294</v>
      </c>
      <c r="C123" s="13" t="s">
        <v>3272</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3">
      <c r="A124" s="11"/>
      <c r="B124" s="11" t="s">
        <v>3365</v>
      </c>
      <c r="C124" s="11" t="s">
        <v>3366</v>
      </c>
      <c r="D124" s="11" t="s">
        <v>556</v>
      </c>
      <c r="E124" s="3"/>
      <c r="F124" s="35"/>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5" t="s">
        <v>126</v>
      </c>
      <c r="Y124" s="25" t="s">
        <v>127</v>
      </c>
      <c r="Z124" s="25" t="s">
        <v>524</v>
      </c>
      <c r="AA124" s="25" t="s">
        <v>26</v>
      </c>
      <c r="AB124" s="25"/>
    </row>
    <row r="125" spans="1:28" s="14" customFormat="1" x14ac:dyDescent="0.3">
      <c r="A125" s="13"/>
      <c r="B125" s="13" t="s">
        <v>3372</v>
      </c>
      <c r="C125" s="13" t="s">
        <v>3373</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3">
      <c r="A126" s="13"/>
      <c r="B126" s="13" t="s">
        <v>3375</v>
      </c>
      <c r="C126" s="13" t="s">
        <v>3376</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x14ac:dyDescent="0.3">
      <c r="A127" s="13"/>
      <c r="B127" s="13" t="s">
        <v>3378</v>
      </c>
      <c r="C127" s="13" t="s">
        <v>3379</v>
      </c>
      <c r="D127" s="13" t="s">
        <v>556</v>
      </c>
      <c r="E127" s="35"/>
      <c r="F127" s="35"/>
      <c r="G127" s="35"/>
      <c r="H127" s="35"/>
      <c r="I127" s="4"/>
      <c r="J127" s="35"/>
      <c r="K127" s="4"/>
      <c r="L127" s="35"/>
      <c r="M127" s="4"/>
      <c r="N127" s="35"/>
      <c r="O127" s="4"/>
      <c r="P127" s="35"/>
      <c r="Q127" s="35"/>
      <c r="R127" s="35"/>
      <c r="S127" s="12"/>
      <c r="T127" s="12"/>
      <c r="U127" s="12"/>
      <c r="X127" s="25" t="s">
        <v>132</v>
      </c>
      <c r="Y127" s="25" t="s">
        <v>133</v>
      </c>
      <c r="Z127" s="25" t="s">
        <v>524</v>
      </c>
      <c r="AA127" s="25" t="s">
        <v>11</v>
      </c>
      <c r="AB127" s="25"/>
    </row>
    <row r="128" spans="1:28" s="14" customFormat="1" ht="28.8" x14ac:dyDescent="0.3">
      <c r="A128" s="11"/>
      <c r="B128" s="11" t="s">
        <v>3401</v>
      </c>
      <c r="C128" s="11" t="s">
        <v>3402</v>
      </c>
      <c r="D128" s="11" t="s">
        <v>556</v>
      </c>
      <c r="E128" s="3"/>
      <c r="F128" s="35"/>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5" t="s">
        <v>134</v>
      </c>
      <c r="Y128" s="25" t="s">
        <v>135</v>
      </c>
      <c r="Z128" s="25" t="s">
        <v>524</v>
      </c>
      <c r="AA128" s="25" t="s">
        <v>16</v>
      </c>
      <c r="AB128" s="25"/>
    </row>
    <row r="129" spans="1:28" s="14" customFormat="1" x14ac:dyDescent="0.3">
      <c r="A129" s="13"/>
      <c r="B129" s="13" t="s">
        <v>3407</v>
      </c>
      <c r="C129" s="13" t="s">
        <v>3408</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3">
      <c r="A130" s="13"/>
      <c r="B130" s="13" t="s">
        <v>3410</v>
      </c>
      <c r="C130" s="13" t="s">
        <v>3411</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3">
      <c r="A131" s="13"/>
      <c r="B131" s="13" t="s">
        <v>3413</v>
      </c>
      <c r="C131" s="13" t="s">
        <v>3414</v>
      </c>
      <c r="D131" s="13" t="s">
        <v>556</v>
      </c>
      <c r="E131" s="35"/>
      <c r="F131" s="35"/>
      <c r="G131" s="35"/>
      <c r="H131" s="35"/>
      <c r="I131" s="4"/>
      <c r="J131" s="35"/>
      <c r="K131" s="4"/>
      <c r="L131" s="35"/>
      <c r="M131" s="4"/>
      <c r="N131" s="35"/>
      <c r="O131" s="4"/>
      <c r="P131" s="35"/>
      <c r="Q131" s="35"/>
      <c r="R131" s="35"/>
      <c r="S131" s="12"/>
      <c r="T131" s="12"/>
      <c r="U131" s="12"/>
      <c r="X131" s="25" t="s">
        <v>140</v>
      </c>
      <c r="Y131" s="25" t="s">
        <v>141</v>
      </c>
      <c r="Z131" s="25" t="s">
        <v>525</v>
      </c>
      <c r="AA131" s="25" t="s">
        <v>16</v>
      </c>
      <c r="AB131" s="25"/>
    </row>
    <row r="132" spans="1:28" s="14" customFormat="1" x14ac:dyDescent="0.3">
      <c r="A132" s="11"/>
      <c r="B132" s="11" t="s">
        <v>3520</v>
      </c>
      <c r="C132" s="11" t="s">
        <v>3521</v>
      </c>
      <c r="D132" s="11" t="s">
        <v>556</v>
      </c>
      <c r="E132" s="3"/>
      <c r="F132" s="35"/>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5" t="s">
        <v>142</v>
      </c>
      <c r="Y132" s="25" t="s">
        <v>143</v>
      </c>
      <c r="Z132" s="25" t="s">
        <v>524</v>
      </c>
      <c r="AA132" s="25" t="s">
        <v>6</v>
      </c>
      <c r="AB132" s="25"/>
    </row>
    <row r="133" spans="1:28" s="14" customFormat="1" x14ac:dyDescent="0.3">
      <c r="A133" s="13"/>
      <c r="B133" s="13" t="s">
        <v>3529</v>
      </c>
      <c r="C133" s="13" t="s">
        <v>3530</v>
      </c>
      <c r="D133" s="13" t="s">
        <v>556</v>
      </c>
      <c r="E133" s="35"/>
      <c r="F133" s="35"/>
      <c r="G133" s="35"/>
      <c r="H133" s="35"/>
      <c r="I133" s="4"/>
      <c r="J133" s="35"/>
      <c r="K133" s="4"/>
      <c r="L133" s="35"/>
      <c r="M133" s="4"/>
      <c r="N133" s="35"/>
      <c r="O133" s="4"/>
      <c r="P133" s="35"/>
      <c r="Q133" s="35"/>
      <c r="R133" s="35"/>
      <c r="S133" s="12"/>
      <c r="T133" s="12"/>
      <c r="U133" s="12"/>
      <c r="X133" s="25" t="s">
        <v>144</v>
      </c>
      <c r="Y133" s="25" t="s">
        <v>145</v>
      </c>
      <c r="Z133" s="25" t="s">
        <v>525</v>
      </c>
      <c r="AA133" s="25" t="s">
        <v>6</v>
      </c>
      <c r="AB133" s="25"/>
    </row>
    <row r="134" spans="1:28" s="14" customFormat="1" x14ac:dyDescent="0.3">
      <c r="A134" s="13"/>
      <c r="B134" s="13" t="s">
        <v>3534</v>
      </c>
      <c r="C134" s="13" t="s">
        <v>3535</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3">
      <c r="A135" s="11"/>
      <c r="B135" s="11" t="s">
        <v>3537</v>
      </c>
      <c r="C135" s="11" t="s">
        <v>3538</v>
      </c>
      <c r="D135" s="11" t="s">
        <v>556</v>
      </c>
      <c r="E135" s="3"/>
      <c r="F135" s="35"/>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5" t="s">
        <v>148</v>
      </c>
      <c r="Y135" s="25" t="s">
        <v>149</v>
      </c>
      <c r="Z135" s="25" t="s">
        <v>524</v>
      </c>
      <c r="AA135" s="25" t="s">
        <v>39</v>
      </c>
      <c r="AB135" s="25"/>
    </row>
    <row r="136" spans="1:28" s="14" customFormat="1" x14ac:dyDescent="0.3">
      <c r="A136" s="13"/>
      <c r="B136" s="13" t="s">
        <v>3544</v>
      </c>
      <c r="C136" s="13" t="s">
        <v>3545</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3">
      <c r="A137" s="13"/>
      <c r="B137" s="13" t="s">
        <v>3547</v>
      </c>
      <c r="C137" s="13" t="s">
        <v>3548</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x14ac:dyDescent="0.3">
      <c r="A138" s="11"/>
      <c r="B138" s="11" t="s">
        <v>3578</v>
      </c>
      <c r="C138" s="11" t="s">
        <v>3579</v>
      </c>
      <c r="D138" s="11" t="s">
        <v>556</v>
      </c>
      <c r="E138" s="3"/>
      <c r="F138" s="35"/>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5" t="s">
        <v>154</v>
      </c>
      <c r="Y138" s="25" t="s">
        <v>155</v>
      </c>
      <c r="Z138" s="25" t="s">
        <v>524</v>
      </c>
      <c r="AA138" s="25" t="s">
        <v>6</v>
      </c>
      <c r="AB138" s="25"/>
    </row>
    <row r="139" spans="1:28" s="14" customFormat="1" x14ac:dyDescent="0.3">
      <c r="A139" s="13"/>
      <c r="B139" s="13" t="s">
        <v>3584</v>
      </c>
      <c r="C139" s="13" t="s">
        <v>3585</v>
      </c>
      <c r="D139" s="13" t="s">
        <v>556</v>
      </c>
      <c r="E139" s="35"/>
      <c r="F139" s="35"/>
      <c r="G139" s="35"/>
      <c r="H139" s="35"/>
      <c r="I139" s="4"/>
      <c r="J139" s="35"/>
      <c r="K139" s="4"/>
      <c r="L139" s="35"/>
      <c r="M139" s="4"/>
      <c r="N139" s="35"/>
      <c r="O139" s="4"/>
      <c r="P139" s="35"/>
      <c r="Q139" s="35"/>
      <c r="R139" s="35"/>
      <c r="S139" s="12"/>
      <c r="T139" s="12"/>
      <c r="U139" s="12"/>
      <c r="X139" s="25" t="s">
        <v>156</v>
      </c>
      <c r="Y139" s="25" t="s">
        <v>157</v>
      </c>
      <c r="Z139" s="25" t="s">
        <v>524</v>
      </c>
      <c r="AA139" s="25" t="s">
        <v>6</v>
      </c>
      <c r="AB139" s="25"/>
    </row>
    <row r="140" spans="1:28" s="14" customFormat="1" x14ac:dyDescent="0.3">
      <c r="A140" s="13"/>
      <c r="B140" s="13" t="s">
        <v>3587</v>
      </c>
      <c r="C140" s="13" t="s">
        <v>3588</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3">
      <c r="A141" s="13"/>
      <c r="B141" s="13" t="s">
        <v>3590</v>
      </c>
      <c r="C141" s="13" t="s">
        <v>3591</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3">
      <c r="A142" s="13"/>
      <c r="B142" s="13" t="s">
        <v>3593</v>
      </c>
      <c r="C142" s="13" t="s">
        <v>3594</v>
      </c>
      <c r="D142" s="13" t="s">
        <v>556</v>
      </c>
      <c r="E142" s="35"/>
      <c r="F142" s="35"/>
      <c r="G142" s="35"/>
      <c r="H142" s="35"/>
      <c r="I142" s="4"/>
      <c r="J142" s="35"/>
      <c r="K142" s="4"/>
      <c r="L142" s="35"/>
      <c r="M142" s="4"/>
      <c r="N142" s="35"/>
      <c r="O142" s="4"/>
      <c r="P142" s="35"/>
      <c r="Q142" s="35"/>
      <c r="R142" s="35"/>
      <c r="S142" s="12"/>
      <c r="T142" s="12"/>
      <c r="U142" s="12"/>
      <c r="X142" s="25" t="s">
        <v>162</v>
      </c>
      <c r="Y142" s="25" t="s">
        <v>163</v>
      </c>
      <c r="Z142" s="25" t="s">
        <v>524</v>
      </c>
      <c r="AA142" s="25" t="s">
        <v>6</v>
      </c>
      <c r="AB142" s="25"/>
    </row>
    <row r="143" spans="1:28" s="14" customFormat="1" x14ac:dyDescent="0.3">
      <c r="A143" s="11"/>
      <c r="B143" s="11" t="s">
        <v>3596</v>
      </c>
      <c r="C143" s="11" t="s">
        <v>3597</v>
      </c>
      <c r="D143" s="11" t="s">
        <v>556</v>
      </c>
      <c r="E143" s="3"/>
      <c r="F143" s="35"/>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5" t="s">
        <v>164</v>
      </c>
      <c r="Y143" s="25" t="s">
        <v>165</v>
      </c>
      <c r="Z143" s="25" t="s">
        <v>525</v>
      </c>
      <c r="AA143" s="25" t="s">
        <v>11</v>
      </c>
      <c r="AB143" s="25"/>
    </row>
    <row r="144" spans="1:28" s="14" customFormat="1" x14ac:dyDescent="0.3">
      <c r="A144" s="13"/>
      <c r="B144" s="13" t="s">
        <v>3602</v>
      </c>
      <c r="C144" s="13" t="s">
        <v>3603</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3">
      <c r="A145" s="13"/>
      <c r="B145" s="13" t="s">
        <v>3605</v>
      </c>
      <c r="C145" s="13" t="s">
        <v>3606</v>
      </c>
      <c r="D145" s="13" t="s">
        <v>556</v>
      </c>
      <c r="E145" s="35"/>
      <c r="F145" s="35"/>
      <c r="G145" s="35"/>
      <c r="H145" s="35"/>
      <c r="I145" s="4"/>
      <c r="J145" s="35"/>
      <c r="K145" s="4"/>
      <c r="L145" s="35"/>
      <c r="M145" s="4"/>
      <c r="N145" s="35"/>
      <c r="O145" s="4"/>
      <c r="P145" s="35"/>
      <c r="Q145" s="35"/>
      <c r="R145" s="35"/>
      <c r="S145" s="12"/>
      <c r="T145" s="12"/>
      <c r="U145" s="12"/>
      <c r="X145" s="25" t="s">
        <v>168</v>
      </c>
      <c r="Y145" s="25" t="s">
        <v>169</v>
      </c>
      <c r="Z145" s="25" t="s">
        <v>524</v>
      </c>
      <c r="AA145" s="25" t="s">
        <v>26</v>
      </c>
      <c r="AB145" s="25"/>
    </row>
    <row r="146" spans="1:28" s="14" customFormat="1" x14ac:dyDescent="0.3">
      <c r="A146" s="13"/>
      <c r="B146" s="13" t="s">
        <v>3607</v>
      </c>
      <c r="C146" s="13" t="s">
        <v>3608</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3">
      <c r="A147" s="13"/>
      <c r="B147" s="13" t="s">
        <v>3610</v>
      </c>
      <c r="C147" s="13" t="s">
        <v>3611</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ht="15.6" x14ac:dyDescent="0.3">
      <c r="A148" s="9"/>
      <c r="B148" s="9" t="s">
        <v>556</v>
      </c>
      <c r="C148" s="9" t="s">
        <v>4489</v>
      </c>
      <c r="D148" s="10" t="s">
        <v>556</v>
      </c>
      <c r="E148" s="10"/>
      <c r="F148" s="10"/>
      <c r="G148" s="10"/>
      <c r="H148" s="10"/>
      <c r="I148" s="10"/>
      <c r="J148" s="10"/>
      <c r="K148" s="10"/>
      <c r="L148" s="10"/>
      <c r="M148" s="10"/>
      <c r="N148" s="10"/>
      <c r="O148" s="10"/>
      <c r="P148" s="10"/>
      <c r="Q148" s="10"/>
      <c r="R148" s="10"/>
      <c r="S148" s="10"/>
      <c r="T148" s="10"/>
      <c r="U148" s="10"/>
      <c r="X148" s="25" t="s">
        <v>174</v>
      </c>
      <c r="Y148" s="25" t="s">
        <v>175</v>
      </c>
      <c r="Z148" s="25" t="s">
        <v>524</v>
      </c>
      <c r="AA148" s="25" t="s">
        <v>16</v>
      </c>
      <c r="AB148" s="25"/>
    </row>
    <row r="149" spans="1:28" s="14" customFormat="1" x14ac:dyDescent="0.3">
      <c r="A149" s="11"/>
      <c r="B149" s="11" t="s">
        <v>4490</v>
      </c>
      <c r="C149" s="11" t="s">
        <v>3834</v>
      </c>
      <c r="D149" s="11" t="s">
        <v>556</v>
      </c>
      <c r="E149" s="3"/>
      <c r="F149" s="35"/>
      <c r="G149" s="35"/>
      <c r="H149" s="35"/>
      <c r="I149" s="4"/>
      <c r="J149" s="35"/>
      <c r="K149" s="4"/>
      <c r="L149" s="35"/>
      <c r="M149" s="4"/>
      <c r="N149" s="35"/>
      <c r="O149" s="4"/>
      <c r="P149" s="35"/>
      <c r="Q149" s="35"/>
      <c r="R149" s="35"/>
      <c r="S149" s="35"/>
      <c r="T149" s="35"/>
      <c r="U149" s="35"/>
      <c r="X149" s="25" t="s">
        <v>176</v>
      </c>
      <c r="Y149" s="25" t="s">
        <v>177</v>
      </c>
      <c r="Z149" s="25" t="s">
        <v>3758</v>
      </c>
      <c r="AA149" s="25" t="s">
        <v>11</v>
      </c>
      <c r="AB149" s="25"/>
    </row>
    <row r="150" spans="1:28" s="14" customFormat="1" x14ac:dyDescent="0.3">
      <c r="A150" s="11"/>
      <c r="B150" s="11" t="s">
        <v>4491</v>
      </c>
      <c r="C150" s="11" t="s">
        <v>3842</v>
      </c>
      <c r="D150" s="11" t="s">
        <v>556</v>
      </c>
      <c r="E150" s="3"/>
      <c r="F150" s="35"/>
      <c r="G150" s="35"/>
      <c r="H150" s="35"/>
      <c r="I150" s="4"/>
      <c r="J150" s="35"/>
      <c r="K150" s="4"/>
      <c r="L150" s="35"/>
      <c r="M150" s="4"/>
      <c r="N150" s="35"/>
      <c r="O150" s="4"/>
      <c r="P150" s="35"/>
      <c r="Q150" s="35"/>
      <c r="R150" s="35"/>
      <c r="S150" s="35"/>
      <c r="T150" s="35"/>
      <c r="U150" s="35"/>
      <c r="X150" s="25" t="s">
        <v>178</v>
      </c>
      <c r="Y150" s="25" t="s">
        <v>179</v>
      </c>
      <c r="Z150" s="25" t="s">
        <v>524</v>
      </c>
      <c r="AA150" s="25" t="s">
        <v>26</v>
      </c>
      <c r="AB150" s="25"/>
    </row>
    <row r="151" spans="1:28" s="14" customFormat="1" x14ac:dyDescent="0.3">
      <c r="A151" s="11"/>
      <c r="B151" s="11" t="s">
        <v>4492</v>
      </c>
      <c r="C151" s="11" t="s">
        <v>3848</v>
      </c>
      <c r="D151" s="11" t="s">
        <v>556</v>
      </c>
      <c r="E151" s="3"/>
      <c r="F151" s="35"/>
      <c r="G151" s="35"/>
      <c r="H151" s="35"/>
      <c r="I151" s="4"/>
      <c r="J151" s="35"/>
      <c r="K151" s="4"/>
      <c r="L151" s="35"/>
      <c r="M151" s="4"/>
      <c r="N151" s="35"/>
      <c r="O151" s="4"/>
      <c r="P151" s="35"/>
      <c r="Q151" s="35"/>
      <c r="R151" s="35"/>
      <c r="S151" s="35"/>
      <c r="T151" s="35"/>
      <c r="U151" s="35"/>
      <c r="X151" s="25" t="s">
        <v>180</v>
      </c>
      <c r="Y151" s="25" t="s">
        <v>181</v>
      </c>
      <c r="Z151" s="25" t="s">
        <v>524</v>
      </c>
      <c r="AA151" s="25" t="s">
        <v>26</v>
      </c>
      <c r="AB151" s="25"/>
    </row>
    <row r="152" spans="1:28" s="14" customFormat="1" x14ac:dyDescent="0.3">
      <c r="A152" s="11"/>
      <c r="B152" s="11" t="s">
        <v>4493</v>
      </c>
      <c r="C152" s="11" t="s">
        <v>3852</v>
      </c>
      <c r="D152" s="11" t="s">
        <v>556</v>
      </c>
      <c r="E152" s="3"/>
      <c r="F152" s="35"/>
      <c r="G152" s="35"/>
      <c r="H152" s="35"/>
      <c r="I152" s="4"/>
      <c r="J152" s="35"/>
      <c r="K152" s="4"/>
      <c r="L152" s="35"/>
      <c r="M152" s="4"/>
      <c r="N152" s="35"/>
      <c r="O152" s="4"/>
      <c r="P152" s="35"/>
      <c r="Q152" s="35"/>
      <c r="R152" s="35"/>
      <c r="S152" s="35"/>
      <c r="T152" s="35"/>
      <c r="U152" s="35"/>
      <c r="X152" s="25" t="s">
        <v>182</v>
      </c>
      <c r="Y152" s="25" t="s">
        <v>183</v>
      </c>
      <c r="Z152" s="25" t="s">
        <v>525</v>
      </c>
      <c r="AA152" s="25" t="s">
        <v>62</v>
      </c>
      <c r="AB152" s="25"/>
    </row>
    <row r="153" spans="1:28" s="14" customFormat="1" ht="28.8" x14ac:dyDescent="0.3">
      <c r="A153" s="11"/>
      <c r="B153" s="11" t="s">
        <v>4494</v>
      </c>
      <c r="C153" s="11" t="s">
        <v>3861</v>
      </c>
      <c r="D153" s="11" t="s">
        <v>556</v>
      </c>
      <c r="E153" s="3"/>
      <c r="F153" s="35"/>
      <c r="G153" s="35"/>
      <c r="H153" s="35"/>
      <c r="I153" s="4"/>
      <c r="J153" s="35"/>
      <c r="K153" s="4"/>
      <c r="L153" s="35"/>
      <c r="M153" s="4"/>
      <c r="N153" s="35"/>
      <c r="O153" s="4"/>
      <c r="P153" s="35"/>
      <c r="Q153" s="35"/>
      <c r="R153" s="35"/>
      <c r="S153" s="35"/>
      <c r="T153" s="35"/>
      <c r="U153" s="35"/>
      <c r="X153" s="25" t="s">
        <v>478</v>
      </c>
      <c r="Y153" s="25" t="s">
        <v>479</v>
      </c>
      <c r="Z153" s="25" t="s">
        <v>524</v>
      </c>
      <c r="AA153" s="25" t="s">
        <v>442</v>
      </c>
      <c r="AB153" s="25"/>
    </row>
    <row r="154" spans="1:28" s="14" customFormat="1" x14ac:dyDescent="0.3">
      <c r="A154" s="11"/>
      <c r="B154" s="11" t="s">
        <v>4495</v>
      </c>
      <c r="C154" s="11" t="s">
        <v>3866</v>
      </c>
      <c r="D154" s="11" t="s">
        <v>556</v>
      </c>
      <c r="E154" s="3"/>
      <c r="F154" s="35"/>
      <c r="G154" s="35"/>
      <c r="H154" s="35"/>
      <c r="I154" s="4"/>
      <c r="J154" s="35"/>
      <c r="K154" s="4"/>
      <c r="L154" s="35"/>
      <c r="M154" s="4"/>
      <c r="N154" s="35"/>
      <c r="O154" s="4"/>
      <c r="P154" s="35"/>
      <c r="Q154" s="35"/>
      <c r="R154" s="35"/>
      <c r="S154" s="35"/>
      <c r="T154" s="35"/>
      <c r="U154" s="35"/>
      <c r="X154" s="25" t="s">
        <v>184</v>
      </c>
      <c r="Y154" s="25" t="s">
        <v>185</v>
      </c>
      <c r="Z154" s="25" t="s">
        <v>524</v>
      </c>
      <c r="AA154" s="25" t="s">
        <v>39</v>
      </c>
      <c r="AB154" s="25"/>
    </row>
    <row r="155" spans="1:28" s="14" customFormat="1" x14ac:dyDescent="0.3">
      <c r="A155" s="11"/>
      <c r="B155" s="11" t="s">
        <v>4496</v>
      </c>
      <c r="C155" s="11" t="s">
        <v>3871</v>
      </c>
      <c r="D155" s="11" t="s">
        <v>556</v>
      </c>
      <c r="E155" s="3"/>
      <c r="F155" s="35"/>
      <c r="G155" s="35"/>
      <c r="H155" s="35"/>
      <c r="I155" s="4"/>
      <c r="J155" s="35"/>
      <c r="K155" s="4"/>
      <c r="L155" s="35"/>
      <c r="M155" s="4"/>
      <c r="N155" s="35"/>
      <c r="O155" s="4"/>
      <c r="P155" s="35"/>
      <c r="Q155" s="35"/>
      <c r="R155" s="35"/>
      <c r="S155" s="35"/>
      <c r="T155" s="35"/>
      <c r="U155" s="35"/>
      <c r="X155" s="25" t="s">
        <v>480</v>
      </c>
      <c r="Y155" s="25" t="s">
        <v>481</v>
      </c>
      <c r="Z155" s="25" t="s">
        <v>524</v>
      </c>
      <c r="AA155" s="25" t="s">
        <v>23</v>
      </c>
      <c r="AB155" s="25"/>
    </row>
    <row r="156" spans="1:28" s="14" customFormat="1" x14ac:dyDescent="0.3">
      <c r="A156" s="11"/>
      <c r="B156" s="11" t="s">
        <v>4497</v>
      </c>
      <c r="C156" s="11" t="s">
        <v>3877</v>
      </c>
      <c r="D156" s="11" t="s">
        <v>556</v>
      </c>
      <c r="E156" s="3"/>
      <c r="F156" s="35"/>
      <c r="G156" s="35"/>
      <c r="H156" s="35"/>
      <c r="I156" s="4"/>
      <c r="J156" s="35"/>
      <c r="K156" s="4"/>
      <c r="L156" s="35"/>
      <c r="M156" s="4"/>
      <c r="N156" s="35"/>
      <c r="O156" s="4"/>
      <c r="P156" s="35"/>
      <c r="Q156" s="35"/>
      <c r="R156" s="35"/>
      <c r="S156" s="35"/>
      <c r="T156" s="35"/>
      <c r="U156" s="35"/>
      <c r="X156" s="25" t="s">
        <v>186</v>
      </c>
      <c r="Y156" s="25" t="s">
        <v>187</v>
      </c>
      <c r="Z156" s="25" t="s">
        <v>3758</v>
      </c>
      <c r="AA156" s="25" t="s">
        <v>23</v>
      </c>
      <c r="AB156" s="25"/>
    </row>
    <row r="157" spans="1:28" s="14" customFormat="1" x14ac:dyDescent="0.3">
      <c r="A157" s="11"/>
      <c r="B157" s="11" t="s">
        <v>4498</v>
      </c>
      <c r="C157" s="11" t="s">
        <v>3882</v>
      </c>
      <c r="D157" s="11" t="s">
        <v>556</v>
      </c>
      <c r="E157" s="3"/>
      <c r="F157" s="35"/>
      <c r="G157" s="35"/>
      <c r="H157" s="35"/>
      <c r="I157" s="4"/>
      <c r="J157" s="35"/>
      <c r="K157" s="4"/>
      <c r="L157" s="35"/>
      <c r="M157" s="4"/>
      <c r="N157" s="35"/>
      <c r="O157" s="4"/>
      <c r="P157" s="35"/>
      <c r="Q157" s="35"/>
      <c r="R157" s="35"/>
      <c r="S157" s="35"/>
      <c r="T157" s="35"/>
      <c r="U157" s="35"/>
      <c r="X157" s="25" t="s">
        <v>188</v>
      </c>
      <c r="Y157" s="25" t="s">
        <v>189</v>
      </c>
      <c r="Z157" s="25" t="s">
        <v>524</v>
      </c>
      <c r="AA157" s="25" t="s">
        <v>89</v>
      </c>
      <c r="AB157" s="25"/>
    </row>
    <row r="158" spans="1:28" s="14" customFormat="1" x14ac:dyDescent="0.3">
      <c r="A158" s="11"/>
      <c r="B158" s="11" t="s">
        <v>4499</v>
      </c>
      <c r="C158" s="11" t="s">
        <v>3886</v>
      </c>
      <c r="D158" s="11" t="s">
        <v>556</v>
      </c>
      <c r="E158" s="3"/>
      <c r="F158" s="35"/>
      <c r="G158" s="35"/>
      <c r="H158" s="35"/>
      <c r="I158" s="4"/>
      <c r="J158" s="35"/>
      <c r="K158" s="4"/>
      <c r="L158" s="35"/>
      <c r="M158" s="4"/>
      <c r="N158" s="35"/>
      <c r="O158" s="4"/>
      <c r="P158" s="35"/>
      <c r="Q158" s="35"/>
      <c r="R158" s="35"/>
      <c r="S158" s="35"/>
      <c r="T158" s="35"/>
      <c r="U158" s="35"/>
      <c r="X158" s="25" t="s">
        <v>190</v>
      </c>
      <c r="Y158" s="25" t="s">
        <v>191</v>
      </c>
      <c r="Z158" s="25" t="s">
        <v>524</v>
      </c>
      <c r="AA158" s="25" t="s">
        <v>62</v>
      </c>
      <c r="AB158" s="25"/>
    </row>
    <row r="159" spans="1:28" s="14" customFormat="1" x14ac:dyDescent="0.3">
      <c r="A159" s="11"/>
      <c r="B159" s="11" t="s">
        <v>4500</v>
      </c>
      <c r="C159" s="11" t="s">
        <v>3891</v>
      </c>
      <c r="D159" s="11" t="s">
        <v>556</v>
      </c>
      <c r="E159" s="3"/>
      <c r="F159" s="35"/>
      <c r="G159" s="35"/>
      <c r="H159" s="35"/>
      <c r="I159" s="4"/>
      <c r="J159" s="35"/>
      <c r="K159" s="4"/>
      <c r="L159" s="35"/>
      <c r="M159" s="4"/>
      <c r="N159" s="35"/>
      <c r="O159" s="4"/>
      <c r="P159" s="35"/>
      <c r="Q159" s="35"/>
      <c r="R159" s="35"/>
      <c r="S159" s="35"/>
      <c r="T159" s="35"/>
      <c r="U159" s="35"/>
      <c r="X159" s="25" t="s">
        <v>192</v>
      </c>
      <c r="Y159" s="25" t="s">
        <v>193</v>
      </c>
      <c r="Z159" s="25" t="s">
        <v>3758</v>
      </c>
      <c r="AA159" s="25" t="s">
        <v>39</v>
      </c>
      <c r="AB159" s="25"/>
    </row>
    <row r="160" spans="1:28" s="14" customFormat="1" x14ac:dyDescent="0.3">
      <c r="A160" s="11"/>
      <c r="B160" s="11" t="s">
        <v>4501</v>
      </c>
      <c r="C160" s="11" t="s">
        <v>3896</v>
      </c>
      <c r="D160" s="11" t="s">
        <v>556</v>
      </c>
      <c r="E160" s="3"/>
      <c r="F160" s="35"/>
      <c r="G160" s="35"/>
      <c r="H160" s="35"/>
      <c r="I160" s="4"/>
      <c r="J160" s="35"/>
      <c r="K160" s="4"/>
      <c r="L160" s="35"/>
      <c r="M160" s="4"/>
      <c r="N160" s="35"/>
      <c r="O160" s="4"/>
      <c r="P160" s="35"/>
      <c r="Q160" s="35"/>
      <c r="R160" s="35"/>
      <c r="S160" s="35"/>
      <c r="T160" s="35"/>
      <c r="U160" s="35"/>
      <c r="X160" s="25" t="s">
        <v>194</v>
      </c>
      <c r="Y160" s="25" t="s">
        <v>195</v>
      </c>
      <c r="Z160" s="25" t="s">
        <v>3758</v>
      </c>
      <c r="AA160" s="25" t="s">
        <v>39</v>
      </c>
      <c r="AB160" s="25"/>
    </row>
    <row r="161" spans="1:28" s="14" customFormat="1" x14ac:dyDescent="0.3">
      <c r="A161" s="11"/>
      <c r="B161" s="11" t="s">
        <v>4502</v>
      </c>
      <c r="C161" s="11" t="s">
        <v>3900</v>
      </c>
      <c r="D161" s="11" t="s">
        <v>556</v>
      </c>
      <c r="E161" s="3"/>
      <c r="F161" s="35"/>
      <c r="G161" s="35"/>
      <c r="H161" s="35"/>
      <c r="I161" s="4"/>
      <c r="J161" s="35"/>
      <c r="K161" s="4"/>
      <c r="L161" s="35"/>
      <c r="M161" s="4"/>
      <c r="N161" s="35"/>
      <c r="O161" s="4"/>
      <c r="P161" s="35"/>
      <c r="Q161" s="35"/>
      <c r="R161" s="35"/>
      <c r="S161" s="35"/>
      <c r="T161" s="35"/>
      <c r="U161" s="35"/>
      <c r="X161" s="25" t="s">
        <v>196</v>
      </c>
      <c r="Y161" s="25" t="s">
        <v>197</v>
      </c>
      <c r="Z161" s="25" t="s">
        <v>524</v>
      </c>
      <c r="AA161" s="25" t="s">
        <v>62</v>
      </c>
      <c r="AB161" s="25"/>
    </row>
    <row r="162" spans="1:28" s="14" customFormat="1" x14ac:dyDescent="0.3">
      <c r="A162" s="11"/>
      <c r="B162" s="11" t="s">
        <v>4503</v>
      </c>
      <c r="C162" s="11" t="s">
        <v>3905</v>
      </c>
      <c r="D162" s="11" t="s">
        <v>556</v>
      </c>
      <c r="E162" s="3"/>
      <c r="F162" s="35"/>
      <c r="G162" s="35"/>
      <c r="H162" s="35"/>
      <c r="I162" s="4"/>
      <c r="J162" s="35"/>
      <c r="K162" s="4"/>
      <c r="L162" s="35"/>
      <c r="M162" s="4"/>
      <c r="N162" s="35"/>
      <c r="O162" s="4"/>
      <c r="P162" s="35"/>
      <c r="Q162" s="35"/>
      <c r="R162" s="35"/>
      <c r="S162" s="35"/>
      <c r="T162" s="35"/>
      <c r="U162" s="35"/>
      <c r="X162" s="25" t="s">
        <v>198</v>
      </c>
      <c r="Y162" s="25" t="s">
        <v>199</v>
      </c>
      <c r="Z162" s="25" t="s">
        <v>524</v>
      </c>
      <c r="AA162" s="25" t="s">
        <v>6</v>
      </c>
      <c r="AB162" s="25"/>
    </row>
    <row r="163" spans="1:28" s="14" customFormat="1" x14ac:dyDescent="0.3">
      <c r="A163" s="11"/>
      <c r="B163" s="11" t="s">
        <v>4504</v>
      </c>
      <c r="C163" s="11" t="s">
        <v>3916</v>
      </c>
      <c r="D163" s="11" t="s">
        <v>556</v>
      </c>
      <c r="E163" s="3"/>
      <c r="F163" s="35"/>
      <c r="G163" s="35"/>
      <c r="H163" s="35"/>
      <c r="I163" s="4"/>
      <c r="J163" s="35"/>
      <c r="K163" s="4"/>
      <c r="L163" s="35"/>
      <c r="M163" s="4"/>
      <c r="N163" s="35"/>
      <c r="O163" s="4"/>
      <c r="P163" s="35"/>
      <c r="Q163" s="35"/>
      <c r="R163" s="35"/>
      <c r="S163" s="35"/>
      <c r="T163" s="35"/>
      <c r="U163" s="35"/>
      <c r="X163" s="25" t="s">
        <v>200</v>
      </c>
      <c r="Y163" s="25" t="s">
        <v>201</v>
      </c>
      <c r="Z163" s="25" t="s">
        <v>524</v>
      </c>
      <c r="AA163" s="25" t="s">
        <v>16</v>
      </c>
      <c r="AB163" s="25"/>
    </row>
    <row r="164" spans="1:28" s="14" customFormat="1" x14ac:dyDescent="0.3">
      <c r="A164" s="11"/>
      <c r="B164" s="11" t="s">
        <v>4505</v>
      </c>
      <c r="C164" s="11" t="s">
        <v>3921</v>
      </c>
      <c r="D164" s="11" t="s">
        <v>556</v>
      </c>
      <c r="E164" s="3"/>
      <c r="F164" s="35"/>
      <c r="G164" s="35"/>
      <c r="H164" s="35"/>
      <c r="I164" s="4"/>
      <c r="J164" s="35"/>
      <c r="K164" s="4"/>
      <c r="L164" s="35"/>
      <c r="M164" s="4"/>
      <c r="N164" s="35"/>
      <c r="O164" s="4"/>
      <c r="P164" s="35"/>
      <c r="Q164" s="35"/>
      <c r="R164" s="35"/>
      <c r="S164" s="35"/>
      <c r="T164" s="35"/>
      <c r="U164" s="35"/>
      <c r="X164" s="25" t="s">
        <v>482</v>
      </c>
      <c r="Y164" s="25" t="s">
        <v>483</v>
      </c>
      <c r="Z164" s="25" t="s">
        <v>3758</v>
      </c>
      <c r="AA164" s="25" t="s">
        <v>23</v>
      </c>
      <c r="AB164" s="25"/>
    </row>
    <row r="165" spans="1:28" s="14" customFormat="1" ht="28.8" x14ac:dyDescent="0.3">
      <c r="A165" s="11"/>
      <c r="B165" s="11" t="s">
        <v>4506</v>
      </c>
      <c r="C165" s="11" t="s">
        <v>3927</v>
      </c>
      <c r="D165" s="11" t="s">
        <v>556</v>
      </c>
      <c r="E165" s="3"/>
      <c r="F165" s="35"/>
      <c r="G165" s="35"/>
      <c r="H165" s="35"/>
      <c r="I165" s="4"/>
      <c r="J165" s="35"/>
      <c r="K165" s="4"/>
      <c r="L165" s="35"/>
      <c r="M165" s="4"/>
      <c r="N165" s="35"/>
      <c r="O165" s="4"/>
      <c r="P165" s="35"/>
      <c r="Q165" s="35"/>
      <c r="R165" s="35"/>
      <c r="S165" s="35"/>
      <c r="T165" s="35"/>
      <c r="U165" s="35"/>
      <c r="X165" s="25" t="s">
        <v>202</v>
      </c>
      <c r="Y165" s="25" t="s">
        <v>203</v>
      </c>
      <c r="Z165" s="25" t="s">
        <v>524</v>
      </c>
      <c r="AA165" s="25" t="s">
        <v>23</v>
      </c>
      <c r="AB165" s="25"/>
    </row>
    <row r="166" spans="1:28" s="14" customFormat="1" x14ac:dyDescent="0.3">
      <c r="A166" s="11"/>
      <c r="B166" s="11" t="s">
        <v>4507</v>
      </c>
      <c r="C166" s="11" t="s">
        <v>3934</v>
      </c>
      <c r="D166" s="11" t="s">
        <v>556</v>
      </c>
      <c r="E166" s="3"/>
      <c r="F166" s="35"/>
      <c r="G166" s="35"/>
      <c r="H166" s="35"/>
      <c r="I166" s="4"/>
      <c r="J166" s="35"/>
      <c r="K166" s="4"/>
      <c r="L166" s="35"/>
      <c r="M166" s="4"/>
      <c r="N166" s="35"/>
      <c r="O166" s="4"/>
      <c r="P166" s="35"/>
      <c r="Q166" s="35"/>
      <c r="R166" s="35"/>
      <c r="S166" s="35"/>
      <c r="T166" s="35"/>
      <c r="U166" s="35"/>
      <c r="X166" s="25" t="s">
        <v>204</v>
      </c>
      <c r="Y166" s="25" t="s">
        <v>205</v>
      </c>
      <c r="Z166" s="25" t="s">
        <v>3758</v>
      </c>
      <c r="AA166" s="25" t="s">
        <v>62</v>
      </c>
      <c r="AB166" s="25"/>
    </row>
    <row r="167" spans="1:28" s="14" customFormat="1" x14ac:dyDescent="0.3">
      <c r="A167" s="11"/>
      <c r="B167" s="11" t="s">
        <v>4508</v>
      </c>
      <c r="C167" s="11" t="s">
        <v>3944</v>
      </c>
      <c r="D167" s="11" t="s">
        <v>556</v>
      </c>
      <c r="E167" s="3"/>
      <c r="F167" s="35"/>
      <c r="G167" s="35"/>
      <c r="H167" s="35"/>
      <c r="I167" s="4"/>
      <c r="J167" s="35"/>
      <c r="K167" s="4"/>
      <c r="L167" s="35"/>
      <c r="M167" s="4"/>
      <c r="N167" s="35"/>
      <c r="O167" s="4"/>
      <c r="P167" s="35"/>
      <c r="Q167" s="35"/>
      <c r="R167" s="35"/>
      <c r="S167" s="35"/>
      <c r="T167" s="35"/>
      <c r="U167" s="35"/>
      <c r="X167" s="25" t="s">
        <v>206</v>
      </c>
      <c r="Y167" s="25" t="s">
        <v>207</v>
      </c>
      <c r="Z167" s="25" t="s">
        <v>524</v>
      </c>
      <c r="AA167" s="25" t="s">
        <v>39</v>
      </c>
      <c r="AB167" s="25"/>
    </row>
    <row r="168" spans="1:28" s="14" customFormat="1" x14ac:dyDescent="0.3">
      <c r="A168" s="11"/>
      <c r="B168" s="11" t="s">
        <v>4509</v>
      </c>
      <c r="C168" s="11" t="s">
        <v>3949</v>
      </c>
      <c r="D168" s="11" t="s">
        <v>556</v>
      </c>
      <c r="E168" s="3"/>
      <c r="F168" s="35"/>
      <c r="G168" s="35"/>
      <c r="H168" s="35"/>
      <c r="I168" s="4"/>
      <c r="J168" s="35"/>
      <c r="K168" s="4"/>
      <c r="L168" s="35"/>
      <c r="M168" s="4"/>
      <c r="N168" s="35"/>
      <c r="O168" s="4"/>
      <c r="P168" s="35"/>
      <c r="Q168" s="35"/>
      <c r="R168" s="35"/>
      <c r="S168" s="35"/>
      <c r="T168" s="35"/>
      <c r="U168" s="35"/>
      <c r="X168" s="25" t="s">
        <v>208</v>
      </c>
      <c r="Y168" s="25" t="s">
        <v>209</v>
      </c>
      <c r="Z168" s="25" t="s">
        <v>524</v>
      </c>
      <c r="AA168" s="25" t="s">
        <v>11</v>
      </c>
      <c r="AB168" s="25"/>
    </row>
    <row r="169" spans="1:28" s="14" customFormat="1" x14ac:dyDescent="0.3">
      <c r="A169" s="11"/>
      <c r="B169" s="11" t="s">
        <v>4510</v>
      </c>
      <c r="C169" s="11" t="s">
        <v>3955</v>
      </c>
      <c r="D169" s="11" t="s">
        <v>556</v>
      </c>
      <c r="E169" s="3"/>
      <c r="F169" s="35"/>
      <c r="G169" s="35"/>
      <c r="H169" s="35"/>
      <c r="I169" s="4"/>
      <c r="J169" s="35"/>
      <c r="K169" s="4"/>
      <c r="L169" s="35"/>
      <c r="M169" s="4"/>
      <c r="N169" s="35"/>
      <c r="O169" s="4"/>
      <c r="P169" s="35"/>
      <c r="Q169" s="35"/>
      <c r="R169" s="35"/>
      <c r="S169" s="35"/>
      <c r="T169" s="35"/>
      <c r="U169" s="35"/>
      <c r="X169" s="25" t="s">
        <v>484</v>
      </c>
      <c r="Y169" s="25" t="s">
        <v>485</v>
      </c>
      <c r="Z169" s="25" t="s">
        <v>526</v>
      </c>
      <c r="AA169" s="25" t="s">
        <v>62</v>
      </c>
      <c r="AB169" s="25"/>
    </row>
    <row r="170" spans="1:28" s="14" customFormat="1" x14ac:dyDescent="0.3">
      <c r="A170" s="11"/>
      <c r="B170" s="11" t="s">
        <v>4511</v>
      </c>
      <c r="C170" s="11" t="s">
        <v>3961</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3">
      <c r="A171" s="11"/>
      <c r="B171" s="11" t="s">
        <v>4512</v>
      </c>
      <c r="C171" s="11" t="s">
        <v>3965</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ht="28.8" x14ac:dyDescent="0.3">
      <c r="A172" s="11"/>
      <c r="B172" s="11" t="s">
        <v>4513</v>
      </c>
      <c r="C172" s="11" t="s">
        <v>3971</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ht="28.8" x14ac:dyDescent="0.3">
      <c r="A173" s="11"/>
      <c r="B173" s="11" t="s">
        <v>4514</v>
      </c>
      <c r="C173" s="11" t="s">
        <v>3976</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x14ac:dyDescent="0.3">
      <c r="A174" s="11"/>
      <c r="B174" s="11" t="s">
        <v>4516</v>
      </c>
      <c r="C174" s="11" t="s">
        <v>3985</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3">
      <c r="A175" s="11"/>
      <c r="B175" s="11" t="s">
        <v>4517</v>
      </c>
      <c r="C175" s="11" t="s">
        <v>3994</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3">
      <c r="A176" s="11"/>
      <c r="B176" s="11" t="s">
        <v>4518</v>
      </c>
      <c r="C176" s="11" t="s">
        <v>3999</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3">
      <c r="A177" s="11"/>
      <c r="B177" s="11" t="s">
        <v>4519</v>
      </c>
      <c r="C177" s="11" t="s">
        <v>4004</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3">
      <c r="A178" s="11"/>
      <c r="B178" s="11" t="s">
        <v>4520</v>
      </c>
      <c r="C178" s="11" t="s">
        <v>4009</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3">
      <c r="A179" s="11"/>
      <c r="B179" s="11" t="s">
        <v>4521</v>
      </c>
      <c r="C179" s="11" t="s">
        <v>4014</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3">
      <c r="A180" s="11"/>
      <c r="B180" s="11" t="s">
        <v>4522</v>
      </c>
      <c r="C180" s="11" t="s">
        <v>4023</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3">
      <c r="A181" s="11"/>
      <c r="B181" s="11" t="s">
        <v>4523</v>
      </c>
      <c r="C181" s="11" t="s">
        <v>4033</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3">
      <c r="A182" s="11"/>
      <c r="B182" s="11" t="s">
        <v>4524</v>
      </c>
      <c r="C182" s="11" t="s">
        <v>4043</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3">
      <c r="A183" s="11"/>
      <c r="B183" s="11" t="s">
        <v>4525</v>
      </c>
      <c r="C183" s="11" t="s">
        <v>4048</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3">
      <c r="A184" s="11"/>
      <c r="B184" s="11" t="s">
        <v>4526</v>
      </c>
      <c r="C184" s="11" t="s">
        <v>4053</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3">
      <c r="A185" s="11"/>
      <c r="B185" s="11" t="s">
        <v>4527</v>
      </c>
      <c r="C185" s="11" t="s">
        <v>4057</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x14ac:dyDescent="0.3">
      <c r="A186" s="11"/>
      <c r="B186" s="11" t="s">
        <v>4528</v>
      </c>
      <c r="C186" s="11" t="s">
        <v>4067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3">
      <c r="A187" s="11"/>
      <c r="B187" s="11" t="s">
        <v>4529</v>
      </c>
      <c r="C187" s="11" t="s">
        <v>4077</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3">
      <c r="A188" s="11"/>
      <c r="B188" s="11" t="s">
        <v>4530</v>
      </c>
      <c r="C188" s="11" t="s">
        <v>4087</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3">
      <c r="A189" s="11"/>
      <c r="B189" s="11" t="s">
        <v>4534</v>
      </c>
      <c r="C189" s="11" t="s">
        <v>4134</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3">
      <c r="A190" s="11"/>
      <c r="B190" s="11" t="s">
        <v>4535</v>
      </c>
      <c r="C190" s="11" t="s">
        <v>4147</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3">
      <c r="A191" s="11"/>
      <c r="B191" s="11" t="s">
        <v>4536</v>
      </c>
      <c r="C191" s="11" t="s">
        <v>4159</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3">
      <c r="A192" s="11"/>
      <c r="B192" s="11" t="s">
        <v>4537</v>
      </c>
      <c r="C192" s="11" t="s">
        <v>4185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x14ac:dyDescent="0.3">
      <c r="A193" s="11"/>
      <c r="B193" s="11" t="s">
        <v>4538</v>
      </c>
      <c r="C193" s="11" t="s">
        <v>4190</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x14ac:dyDescent="0.3">
      <c r="A194" s="11"/>
      <c r="B194" s="11" t="s">
        <v>4539</v>
      </c>
      <c r="C194" s="11" t="s">
        <v>4194</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3">
      <c r="A195" s="11"/>
      <c r="B195" s="11" t="s">
        <v>4587</v>
      </c>
      <c r="C195" s="11" t="s">
        <v>4200</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3">
      <c r="A196" s="11"/>
      <c r="B196" s="11" t="s">
        <v>4540</v>
      </c>
      <c r="C196" s="11" t="s">
        <v>4206</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3">
      <c r="A197" s="11"/>
      <c r="B197" s="11" t="s">
        <v>4541</v>
      </c>
      <c r="C197" s="11" t="s">
        <v>4220</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3">
      <c r="A198" s="11"/>
      <c r="B198" s="11" t="s">
        <v>4542</v>
      </c>
      <c r="C198" s="11" t="s">
        <v>4227</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3">
      <c r="A199" s="11"/>
      <c r="B199" s="11" t="s">
        <v>4588</v>
      </c>
      <c r="C199" s="11" t="s">
        <v>4234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ht="28.8" x14ac:dyDescent="0.3">
      <c r="A200" s="11"/>
      <c r="B200" s="11" t="s">
        <v>4543</v>
      </c>
      <c r="C200" s="11" t="s">
        <v>4241</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3">
      <c r="A201" s="11"/>
      <c r="B201" s="11" t="s">
        <v>4544</v>
      </c>
      <c r="C201" s="11" t="s">
        <v>4246</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x14ac:dyDescent="0.3">
      <c r="A202" s="11"/>
      <c r="B202" s="11" t="s">
        <v>4545</v>
      </c>
      <c r="C202" s="11" t="s">
        <v>4252</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3">
      <c r="A203" s="11"/>
      <c r="B203" s="11" t="s">
        <v>4546</v>
      </c>
      <c r="C203" s="11" t="s">
        <v>4257</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3">
      <c r="A204" s="11"/>
      <c r="B204" s="11" t="s">
        <v>4548</v>
      </c>
      <c r="C204" s="11" t="s">
        <v>4297</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3">
      <c r="A205" s="11"/>
      <c r="B205" s="11" t="s">
        <v>4549</v>
      </c>
      <c r="C205" s="11" t="s">
        <v>4315</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3">
      <c r="A206" s="11"/>
      <c r="B206" s="11" t="s">
        <v>4550</v>
      </c>
      <c r="C206" s="11" t="s">
        <v>4334</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3">
      <c r="A207" s="11"/>
      <c r="B207" s="11" t="s">
        <v>4551</v>
      </c>
      <c r="C207" s="11" t="s">
        <v>4342</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3">
      <c r="A208" s="11"/>
      <c r="B208" s="11" t="s">
        <v>4552</v>
      </c>
      <c r="C208" s="11" t="s">
        <v>4351</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3">
      <c r="A209" s="11"/>
      <c r="B209" s="11" t="s">
        <v>4584</v>
      </c>
      <c r="C209" s="11" t="s">
        <v>4389</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3">
      <c r="A210" s="11"/>
      <c r="B210" s="11" t="s">
        <v>4998</v>
      </c>
      <c r="C210" s="11" t="s">
        <v>3040</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x14ac:dyDescent="0.3">
      <c r="A211" s="11"/>
      <c r="B211" s="11" t="s">
        <v>4999</v>
      </c>
      <c r="C211" s="11" t="s">
        <v>4975</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3">
      <c r="A212" s="11"/>
      <c r="B212" s="11" t="s">
        <v>5000</v>
      </c>
      <c r="C212" s="11" t="s">
        <v>4984</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3">
      <c r="A213" s="11"/>
      <c r="B213" s="11" t="s">
        <v>5001</v>
      </c>
      <c r="C213" s="11" t="s">
        <v>4991</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ht="15.6" x14ac:dyDescent="0.3">
      <c r="A214" s="9"/>
      <c r="B214" s="9" t="s">
        <v>556</v>
      </c>
      <c r="C214" s="9" t="s">
        <v>4554</v>
      </c>
      <c r="D214" s="10" t="s">
        <v>556</v>
      </c>
      <c r="E214" s="10"/>
      <c r="F214" s="10"/>
      <c r="G214" s="10"/>
      <c r="H214" s="10"/>
      <c r="I214" s="10"/>
      <c r="J214" s="10"/>
      <c r="K214" s="10"/>
      <c r="L214" s="10"/>
      <c r="M214" s="10"/>
      <c r="N214" s="10"/>
      <c r="O214" s="10"/>
      <c r="P214" s="10"/>
      <c r="Q214" s="10"/>
      <c r="R214" s="10"/>
      <c r="S214" s="10"/>
      <c r="T214" s="10"/>
      <c r="U214" s="10"/>
      <c r="X214" s="25" t="s">
        <v>290</v>
      </c>
      <c r="Y214" s="25" t="s">
        <v>291</v>
      </c>
      <c r="Z214" s="25" t="s">
        <v>524</v>
      </c>
      <c r="AA214" s="25" t="s">
        <v>62</v>
      </c>
      <c r="AB214" s="25"/>
    </row>
    <row r="215" spans="1:28" s="41" customFormat="1" x14ac:dyDescent="0.3">
      <c r="A215" s="11"/>
      <c r="B215" s="11" t="s">
        <v>1065</v>
      </c>
      <c r="C215" s="11" t="s">
        <v>1066</v>
      </c>
      <c r="D215" s="11" t="s">
        <v>556</v>
      </c>
      <c r="E215" s="3"/>
      <c r="F215" s="35"/>
      <c r="G215" s="3"/>
      <c r="H215" s="35"/>
      <c r="I215" s="35" t="str">
        <f t="shared" ref="I215" si="26">IF(AND(ISNUMBER(I216),ISNUMBER(I217)), I216/I217, "")</f>
        <v/>
      </c>
      <c r="J215" s="35"/>
      <c r="K215" s="35" t="str">
        <f t="shared" ref="K215" si="27">IF(AND(ISNUMBER(K216),ISNUMBER(K217)), K216/K217, "")</f>
        <v/>
      </c>
      <c r="L215" s="35"/>
      <c r="M215" s="35" t="str">
        <f t="shared" ref="M215" si="28">IF(AND(ISNUMBER(M216),ISNUMBER(M217)), M216/M217, "")</f>
        <v/>
      </c>
      <c r="N215" s="3"/>
      <c r="O215" s="5" t="str">
        <f t="shared" ref="O215" si="29">IF(AND(ISNUMBER(O216),ISNUMBER(O217)), O216/O217, "")</f>
        <v/>
      </c>
      <c r="P215" s="12"/>
      <c r="Q215" s="12"/>
      <c r="R215" s="12"/>
      <c r="S215" s="12"/>
      <c r="T215" s="12"/>
      <c r="U215" s="12"/>
      <c r="X215" s="25" t="s">
        <v>292</v>
      </c>
      <c r="Y215" s="25" t="s">
        <v>293</v>
      </c>
      <c r="Z215" s="25" t="s">
        <v>524</v>
      </c>
      <c r="AA215" s="25" t="s">
        <v>11</v>
      </c>
      <c r="AB215" s="25"/>
    </row>
    <row r="216" spans="1:28" s="41" customFormat="1" x14ac:dyDescent="0.3">
      <c r="A216" s="13"/>
      <c r="B216" s="13" t="s">
        <v>1074</v>
      </c>
      <c r="C216" s="13" t="s">
        <v>1075</v>
      </c>
      <c r="D216" s="13" t="s">
        <v>556</v>
      </c>
      <c r="E216" s="35"/>
      <c r="F216" s="35"/>
      <c r="G216" s="35"/>
      <c r="H216" s="35"/>
      <c r="I216" s="35"/>
      <c r="J216" s="35"/>
      <c r="K216" s="35"/>
      <c r="L216" s="35"/>
      <c r="M216" s="35"/>
      <c r="N216" s="35"/>
      <c r="O216" s="4"/>
      <c r="P216" s="35"/>
      <c r="Q216" s="35"/>
      <c r="R216" s="35"/>
      <c r="S216" s="12"/>
      <c r="T216" s="12"/>
      <c r="U216" s="12"/>
      <c r="X216" s="25" t="s">
        <v>492</v>
      </c>
      <c r="Y216" s="25" t="s">
        <v>493</v>
      </c>
      <c r="Z216" s="25" t="s">
        <v>525</v>
      </c>
      <c r="AA216" s="25" t="s">
        <v>442</v>
      </c>
      <c r="AB216" s="25"/>
    </row>
    <row r="217" spans="1:28" s="41" customFormat="1" x14ac:dyDescent="0.3">
      <c r="A217" s="13"/>
      <c r="B217" s="13" t="s">
        <v>1078</v>
      </c>
      <c r="C217" s="13" t="s">
        <v>1079</v>
      </c>
      <c r="D217" s="13" t="s">
        <v>556</v>
      </c>
      <c r="E217" s="35"/>
      <c r="F217" s="35"/>
      <c r="G217" s="35"/>
      <c r="H217" s="35"/>
      <c r="I217" s="35"/>
      <c r="J217" s="35"/>
      <c r="K217" s="35"/>
      <c r="L217" s="35"/>
      <c r="M217" s="35"/>
      <c r="N217" s="35"/>
      <c r="O217" s="4"/>
      <c r="P217" s="35"/>
      <c r="Q217" s="35"/>
      <c r="R217" s="35"/>
      <c r="S217" s="12"/>
      <c r="T217" s="12"/>
      <c r="U217" s="12"/>
      <c r="X217" s="25" t="s">
        <v>294</v>
      </c>
      <c r="Y217" s="25" t="s">
        <v>295</v>
      </c>
      <c r="Z217" s="25" t="s">
        <v>524</v>
      </c>
      <c r="AA217" s="25" t="s">
        <v>62</v>
      </c>
      <c r="AB217" s="25"/>
    </row>
    <row r="218" spans="1:28" s="41" customFormat="1" x14ac:dyDescent="0.3">
      <c r="A218" s="11"/>
      <c r="B218" s="11" t="s">
        <v>1103</v>
      </c>
      <c r="C218" s="11" t="s">
        <v>1104</v>
      </c>
      <c r="D218" s="11" t="s">
        <v>556</v>
      </c>
      <c r="E218" s="3"/>
      <c r="F218" s="35"/>
      <c r="G218" s="3"/>
      <c r="H218" s="35"/>
      <c r="I218" s="35" t="str">
        <f t="shared" ref="I218" si="30">IF(AND(ISNUMBER(I219),ISNUMBER(I220)), I219/I220, "")</f>
        <v/>
      </c>
      <c r="J218" s="35"/>
      <c r="K218" s="35" t="str">
        <f t="shared" ref="K218" si="31">IF(AND(ISNUMBER(K219),ISNUMBER(K220)), K219/K220, "")</f>
        <v/>
      </c>
      <c r="L218" s="35"/>
      <c r="M218" s="35" t="str">
        <f t="shared" ref="M218" si="32">IF(AND(ISNUMBER(M219),ISNUMBER(M220)), M219/M220, "")</f>
        <v/>
      </c>
      <c r="N218" s="3"/>
      <c r="O218" s="5" t="str">
        <f t="shared" ref="O218" si="33">IF(AND(ISNUMBER(O219),ISNUMBER(O220)), O219/O220, "")</f>
        <v/>
      </c>
      <c r="P218" s="12"/>
      <c r="Q218" s="12"/>
      <c r="R218" s="12"/>
      <c r="S218" s="12"/>
      <c r="T218" s="12"/>
      <c r="U218" s="12"/>
      <c r="X218" s="25" t="s">
        <v>494</v>
      </c>
      <c r="Y218" s="25" t="s">
        <v>495</v>
      </c>
      <c r="Z218" s="25" t="s">
        <v>3758</v>
      </c>
      <c r="AA218" s="25" t="s">
        <v>442</v>
      </c>
      <c r="AB218" s="25"/>
    </row>
    <row r="219" spans="1:28" s="41" customFormat="1" x14ac:dyDescent="0.3">
      <c r="A219" s="13"/>
      <c r="B219" s="13" t="s">
        <v>1110</v>
      </c>
      <c r="C219" s="13" t="s">
        <v>1111</v>
      </c>
      <c r="D219" s="13" t="s">
        <v>556</v>
      </c>
      <c r="E219" s="35"/>
      <c r="F219" s="35"/>
      <c r="G219" s="35"/>
      <c r="H219" s="35"/>
      <c r="I219" s="35"/>
      <c r="J219" s="35"/>
      <c r="K219" s="35"/>
      <c r="L219" s="35"/>
      <c r="M219" s="35"/>
      <c r="N219" s="35"/>
      <c r="O219" s="4"/>
      <c r="P219" s="35"/>
      <c r="Q219" s="35"/>
      <c r="R219" s="35"/>
      <c r="S219" s="12"/>
      <c r="T219" s="12"/>
      <c r="U219" s="12"/>
      <c r="X219" s="25" t="s">
        <v>296</v>
      </c>
      <c r="Y219" s="25" t="s">
        <v>297</v>
      </c>
      <c r="Z219" s="25" t="s">
        <v>524</v>
      </c>
      <c r="AA219" s="25" t="s">
        <v>11</v>
      </c>
      <c r="AB219" s="25"/>
    </row>
    <row r="220" spans="1:28" s="41" customFormat="1" x14ac:dyDescent="0.3">
      <c r="A220" s="13"/>
      <c r="B220" s="13" t="s">
        <v>1115</v>
      </c>
      <c r="C220" s="13" t="s">
        <v>1116</v>
      </c>
      <c r="D220" s="13" t="s">
        <v>556</v>
      </c>
      <c r="E220" s="35"/>
      <c r="F220" s="35"/>
      <c r="G220" s="35"/>
      <c r="H220" s="35"/>
      <c r="I220" s="35"/>
      <c r="J220" s="35"/>
      <c r="K220" s="35"/>
      <c r="L220" s="35"/>
      <c r="M220" s="35"/>
      <c r="N220" s="35"/>
      <c r="O220" s="4"/>
      <c r="P220" s="35"/>
      <c r="Q220" s="35"/>
      <c r="R220" s="35"/>
      <c r="S220" s="12"/>
      <c r="T220" s="12"/>
      <c r="U220" s="12"/>
      <c r="X220" s="25" t="s">
        <v>298</v>
      </c>
      <c r="Y220" s="25" t="s">
        <v>299</v>
      </c>
      <c r="Z220" s="25" t="s">
        <v>524</v>
      </c>
      <c r="AA220" s="25" t="s">
        <v>11</v>
      </c>
      <c r="AB220" s="25"/>
    </row>
    <row r="221" spans="1:28" s="41" customFormat="1" x14ac:dyDescent="0.3">
      <c r="A221" s="13"/>
      <c r="B221" s="13" t="s">
        <v>1120</v>
      </c>
      <c r="C221" s="13" t="s">
        <v>1121</v>
      </c>
      <c r="D221" s="13" t="s">
        <v>556</v>
      </c>
      <c r="E221" s="35"/>
      <c r="F221" s="35"/>
      <c r="G221" s="35"/>
      <c r="H221" s="35"/>
      <c r="I221" s="35"/>
      <c r="J221" s="35"/>
      <c r="K221" s="35"/>
      <c r="L221" s="35"/>
      <c r="M221" s="35"/>
      <c r="N221" s="35"/>
      <c r="O221" s="4"/>
      <c r="P221" s="35"/>
      <c r="Q221" s="35"/>
      <c r="R221" s="35"/>
      <c r="S221" s="12"/>
      <c r="T221" s="12"/>
      <c r="U221" s="12"/>
      <c r="X221" s="25" t="s">
        <v>300</v>
      </c>
      <c r="Y221" s="25" t="s">
        <v>301</v>
      </c>
      <c r="Z221" s="25" t="s">
        <v>524</v>
      </c>
      <c r="AA221" s="25" t="s">
        <v>16</v>
      </c>
      <c r="AB221" s="25"/>
    </row>
    <row r="222" spans="1:28" s="41" customFormat="1" x14ac:dyDescent="0.3">
      <c r="A222" s="11"/>
      <c r="B222" s="11" t="s">
        <v>1696</v>
      </c>
      <c r="C222" s="11" t="s">
        <v>1697</v>
      </c>
      <c r="D222" s="11" t="s">
        <v>556</v>
      </c>
      <c r="E222" s="3"/>
      <c r="F222" s="35"/>
      <c r="G222" s="3"/>
      <c r="H222" s="35"/>
      <c r="I222" s="35" t="str">
        <f t="shared" ref="I222" si="34">IF(ISNUMBER(I223), I223, "")</f>
        <v/>
      </c>
      <c r="J222" s="35"/>
      <c r="K222" s="35" t="str">
        <f t="shared" ref="K222" si="35">IF(ISNUMBER(K223), K223, "")</f>
        <v/>
      </c>
      <c r="L222" s="35"/>
      <c r="M222" s="35" t="str">
        <f t="shared" ref="M222" si="36">IF(ISNUMBER(M223), M223, "")</f>
        <v/>
      </c>
      <c r="N222" s="3"/>
      <c r="O222" s="5" t="str">
        <f t="shared" ref="O222" si="37">IF(ISNUMBER(O223), O223, "")</f>
        <v/>
      </c>
      <c r="P222" s="12"/>
      <c r="Q222" s="12"/>
      <c r="R222" s="12"/>
      <c r="S222" s="12"/>
      <c r="T222" s="12"/>
      <c r="U222" s="12"/>
      <c r="X222" s="25" t="s">
        <v>302</v>
      </c>
      <c r="Y222" s="25" t="s">
        <v>303</v>
      </c>
      <c r="Z222" s="25" t="s">
        <v>524</v>
      </c>
      <c r="AA222" s="25" t="s">
        <v>16</v>
      </c>
      <c r="AB222" s="25"/>
    </row>
    <row r="223" spans="1:28" s="41" customFormat="1" x14ac:dyDescent="0.3">
      <c r="A223" s="13"/>
      <c r="B223" s="13" t="s">
        <v>1705</v>
      </c>
      <c r="C223" s="13" t="s">
        <v>1706</v>
      </c>
      <c r="D223" s="13" t="s">
        <v>556</v>
      </c>
      <c r="E223" s="35"/>
      <c r="F223" s="35"/>
      <c r="G223" s="35"/>
      <c r="H223" s="35"/>
      <c r="I223" s="35"/>
      <c r="J223" s="35"/>
      <c r="K223" s="35"/>
      <c r="L223" s="35"/>
      <c r="M223" s="35"/>
      <c r="N223" s="35"/>
      <c r="O223" s="4"/>
      <c r="P223" s="35"/>
      <c r="Q223" s="35"/>
      <c r="R223" s="35"/>
      <c r="S223" s="12"/>
      <c r="T223" s="12"/>
      <c r="U223" s="12"/>
      <c r="X223" s="25" t="s">
        <v>304</v>
      </c>
      <c r="Y223" s="25" t="s">
        <v>305</v>
      </c>
      <c r="Z223" s="25" t="s">
        <v>525</v>
      </c>
      <c r="AA223" s="25" t="s">
        <v>16</v>
      </c>
      <c r="AB223" s="25"/>
    </row>
    <row r="224" spans="1:28" s="41" customFormat="1" x14ac:dyDescent="0.3">
      <c r="A224" s="11"/>
      <c r="B224" s="11" t="s">
        <v>1806</v>
      </c>
      <c r="C224" s="11" t="s">
        <v>1807</v>
      </c>
      <c r="D224" s="11" t="s">
        <v>556</v>
      </c>
      <c r="E224" s="3"/>
      <c r="F224" s="35"/>
      <c r="G224" s="3"/>
      <c r="H224" s="35"/>
      <c r="I224" s="35" t="str">
        <f>IF(AND(ISNUMBER(I225),ISNUMBER(I226)), I225/I226, "")</f>
        <v/>
      </c>
      <c r="J224" s="35"/>
      <c r="K224" s="35" t="str">
        <f>IF(AND(ISNUMBER(K225),ISNUMBER(K226)), K225/K226, "")</f>
        <v/>
      </c>
      <c r="L224" s="35"/>
      <c r="M224" s="35" t="str">
        <f>IF(AND(ISNUMBER(M225),ISNUMBER(M226)), M225/M226, "")</f>
        <v/>
      </c>
      <c r="N224" s="3"/>
      <c r="O224" s="5" t="str">
        <f>IF(AND(ISNUMBER(O225),ISNUMBER(O226)), O225/O226, "")</f>
        <v/>
      </c>
      <c r="P224" s="12"/>
      <c r="Q224" s="12"/>
      <c r="R224" s="12"/>
      <c r="S224" s="12"/>
      <c r="T224" s="12"/>
      <c r="U224" s="12"/>
      <c r="X224" s="25" t="s">
        <v>306</v>
      </c>
      <c r="Y224" s="25" t="s">
        <v>307</v>
      </c>
      <c r="Z224" s="25" t="s">
        <v>524</v>
      </c>
      <c r="AA224" s="25" t="s">
        <v>11</v>
      </c>
      <c r="AB224" s="25"/>
    </row>
    <row r="225" spans="1:28" s="41" customFormat="1" x14ac:dyDescent="0.3">
      <c r="A225" s="13"/>
      <c r="B225" s="13" t="s">
        <v>1814</v>
      </c>
      <c r="C225" s="13" t="s">
        <v>1815</v>
      </c>
      <c r="D225" s="13" t="s">
        <v>556</v>
      </c>
      <c r="E225" s="35"/>
      <c r="F225" s="35"/>
      <c r="G225" s="35"/>
      <c r="H225" s="35"/>
      <c r="I225" s="35"/>
      <c r="J225" s="35"/>
      <c r="K225" s="35"/>
      <c r="L225" s="35"/>
      <c r="M225" s="35"/>
      <c r="N225" s="35"/>
      <c r="O225" s="4"/>
      <c r="P225" s="35"/>
      <c r="Q225" s="35"/>
      <c r="R225" s="35"/>
      <c r="S225" s="12"/>
      <c r="T225" s="12"/>
      <c r="U225" s="12"/>
      <c r="X225" s="25" t="s">
        <v>308</v>
      </c>
      <c r="Y225" s="25" t="s">
        <v>309</v>
      </c>
      <c r="Z225" s="25" t="s">
        <v>524</v>
      </c>
      <c r="AA225" s="25" t="s">
        <v>26</v>
      </c>
      <c r="AB225" s="25"/>
    </row>
    <row r="226" spans="1:28" s="41" customFormat="1" x14ac:dyDescent="0.3">
      <c r="A226" s="13"/>
      <c r="B226" s="13" t="s">
        <v>1819</v>
      </c>
      <c r="C226" s="13" t="s">
        <v>1820</v>
      </c>
      <c r="D226" s="13" t="s">
        <v>556</v>
      </c>
      <c r="E226" s="35"/>
      <c r="F226" s="35"/>
      <c r="G226" s="35"/>
      <c r="H226" s="35"/>
      <c r="I226" s="35"/>
      <c r="J226" s="35"/>
      <c r="K226" s="35"/>
      <c r="L226" s="35"/>
      <c r="M226" s="35"/>
      <c r="N226" s="35"/>
      <c r="O226" s="4"/>
      <c r="P226" s="35"/>
      <c r="Q226" s="35"/>
      <c r="R226" s="35"/>
      <c r="S226" s="12"/>
      <c r="T226" s="12"/>
      <c r="U226" s="12"/>
      <c r="X226" s="25" t="s">
        <v>310</v>
      </c>
      <c r="Y226" s="25" t="s">
        <v>311</v>
      </c>
      <c r="Z226" s="25" t="s">
        <v>525</v>
      </c>
      <c r="AA226" s="25" t="s">
        <v>26</v>
      </c>
      <c r="AB226" s="25"/>
    </row>
    <row r="227" spans="1:28" s="41" customFormat="1" x14ac:dyDescent="0.3">
      <c r="A227" s="11"/>
      <c r="B227" s="11" t="s">
        <v>2301</v>
      </c>
      <c r="C227" s="11" t="s">
        <v>2302</v>
      </c>
      <c r="D227" s="11" t="s">
        <v>556</v>
      </c>
      <c r="E227" s="3"/>
      <c r="F227" s="35"/>
      <c r="G227" s="3"/>
      <c r="H227" s="35"/>
      <c r="I227" s="35" t="str">
        <f>IF(AND(ISNUMBER(I228),ISNUMBER(I229)), I228/(I228+I229), "")</f>
        <v/>
      </c>
      <c r="J227" s="35"/>
      <c r="K227" s="35" t="str">
        <f>IF(AND(ISNUMBER(K228),ISNUMBER(K229)), K228/(K228+K229), "")</f>
        <v/>
      </c>
      <c r="L227" s="35"/>
      <c r="M227" s="35" t="str">
        <f>IF(AND(ISNUMBER(M228),ISNUMBER(M229)), M228/(M228+M229), "")</f>
        <v/>
      </c>
      <c r="N227" s="3"/>
      <c r="O227" s="5" t="str">
        <f>IF(AND(ISNUMBER(O228),ISNUMBER(O229)), O228/(O228+O229), "")</f>
        <v/>
      </c>
      <c r="P227" s="12"/>
      <c r="Q227" s="12"/>
      <c r="R227" s="12"/>
      <c r="S227" s="12"/>
      <c r="T227" s="12"/>
      <c r="U227" s="12"/>
      <c r="X227" s="25" t="s">
        <v>312</v>
      </c>
      <c r="Y227" s="25" t="s">
        <v>313</v>
      </c>
      <c r="Z227" s="25" t="s">
        <v>524</v>
      </c>
      <c r="AA227" s="25" t="s">
        <v>26</v>
      </c>
      <c r="AB227" s="25"/>
    </row>
    <row r="228" spans="1:28" s="41" customFormat="1" x14ac:dyDescent="0.3">
      <c r="A228" s="13"/>
      <c r="B228" s="13" t="s">
        <v>2308</v>
      </c>
      <c r="C228" s="13" t="s">
        <v>2309</v>
      </c>
      <c r="D228" s="13" t="s">
        <v>556</v>
      </c>
      <c r="E228" s="35"/>
      <c r="F228" s="35"/>
      <c r="G228" s="35"/>
      <c r="H228" s="35"/>
      <c r="I228" s="35"/>
      <c r="J228" s="35"/>
      <c r="K228" s="35"/>
      <c r="L228" s="35"/>
      <c r="M228" s="35"/>
      <c r="N228" s="35"/>
      <c r="O228" s="4"/>
      <c r="P228" s="35"/>
      <c r="Q228" s="35"/>
      <c r="R228" s="35"/>
      <c r="S228" s="12"/>
      <c r="T228" s="12"/>
      <c r="U228" s="12"/>
      <c r="X228" s="25" t="s">
        <v>314</v>
      </c>
      <c r="Y228" s="25" t="s">
        <v>315</v>
      </c>
      <c r="Z228" s="25" t="s">
        <v>524</v>
      </c>
      <c r="AA228" s="25" t="s">
        <v>6</v>
      </c>
      <c r="AB228" s="25"/>
    </row>
    <row r="229" spans="1:28" s="41" customFormat="1" x14ac:dyDescent="0.3">
      <c r="A229" s="13"/>
      <c r="B229" s="13" t="s">
        <v>2313</v>
      </c>
      <c r="C229" s="13" t="s">
        <v>2314</v>
      </c>
      <c r="D229" s="13" t="s">
        <v>556</v>
      </c>
      <c r="E229" s="35"/>
      <c r="F229" s="35"/>
      <c r="G229" s="35"/>
      <c r="H229" s="35"/>
      <c r="I229" s="35"/>
      <c r="J229" s="35"/>
      <c r="K229" s="35"/>
      <c r="L229" s="35"/>
      <c r="M229" s="35"/>
      <c r="N229" s="35"/>
      <c r="O229" s="4"/>
      <c r="P229" s="35"/>
      <c r="Q229" s="35"/>
      <c r="R229" s="35"/>
      <c r="S229" s="12"/>
      <c r="T229" s="12"/>
      <c r="U229" s="12"/>
      <c r="X229" s="25" t="s">
        <v>316</v>
      </c>
      <c r="Y229" s="25" t="s">
        <v>317</v>
      </c>
      <c r="Z229" s="25" t="s">
        <v>524</v>
      </c>
      <c r="AA229" s="25" t="s">
        <v>62</v>
      </c>
      <c r="AB229" s="25"/>
    </row>
    <row r="230" spans="1:28" s="41" customFormat="1" x14ac:dyDescent="0.3">
      <c r="A230" s="11"/>
      <c r="B230" s="11" t="s">
        <v>2936</v>
      </c>
      <c r="C230" s="11" t="s">
        <v>2937</v>
      </c>
      <c r="D230" s="11" t="s">
        <v>556</v>
      </c>
      <c r="E230" s="3"/>
      <c r="F230" s="35"/>
      <c r="G230" s="3"/>
      <c r="H230" s="35"/>
      <c r="I230" s="35" t="str">
        <f>IF(AND(ISNUMBER(I231),ISNUMBER(I232)), I231/I232, "")</f>
        <v/>
      </c>
      <c r="J230" s="35"/>
      <c r="K230" s="35" t="str">
        <f>IF(AND(ISNUMBER(K231),ISNUMBER(K232)), K231/K232, "")</f>
        <v/>
      </c>
      <c r="L230" s="35"/>
      <c r="M230" s="35" t="str">
        <f>IF(AND(ISNUMBER(M231),ISNUMBER(M232)), M231/M232, "")</f>
        <v/>
      </c>
      <c r="N230" s="3"/>
      <c r="O230" s="5" t="str">
        <f>IF(AND(ISNUMBER(O231),ISNUMBER(O232)), O231/O232, "")</f>
        <v/>
      </c>
      <c r="P230" s="12"/>
      <c r="Q230" s="12"/>
      <c r="R230" s="12"/>
      <c r="S230" s="12"/>
      <c r="T230" s="12"/>
      <c r="U230" s="12"/>
      <c r="X230" s="25" t="s">
        <v>318</v>
      </c>
      <c r="Y230" s="25" t="s">
        <v>319</v>
      </c>
      <c r="Z230" s="25" t="s">
        <v>525</v>
      </c>
      <c r="AA230" s="25" t="s">
        <v>6</v>
      </c>
      <c r="AB230" s="25"/>
    </row>
    <row r="231" spans="1:28" s="41" customFormat="1" x14ac:dyDescent="0.3">
      <c r="A231" s="13"/>
      <c r="B231" s="13" t="s">
        <v>2943</v>
      </c>
      <c r="C231" s="13" t="s">
        <v>2944</v>
      </c>
      <c r="D231" s="13" t="s">
        <v>556</v>
      </c>
      <c r="E231" s="35"/>
      <c r="F231" s="35"/>
      <c r="G231" s="35"/>
      <c r="H231" s="35"/>
      <c r="I231" s="35"/>
      <c r="J231" s="35"/>
      <c r="K231" s="35"/>
      <c r="L231" s="35"/>
      <c r="M231" s="35"/>
      <c r="N231" s="35"/>
      <c r="O231" s="4"/>
      <c r="P231" s="35"/>
      <c r="Q231" s="35"/>
      <c r="R231" s="35"/>
      <c r="S231" s="12"/>
      <c r="T231" s="12"/>
      <c r="U231" s="12"/>
      <c r="X231" s="25" t="s">
        <v>496</v>
      </c>
      <c r="Y231" s="25" t="s">
        <v>497</v>
      </c>
      <c r="Z231" s="25" t="s">
        <v>3758</v>
      </c>
      <c r="AA231" s="25" t="s">
        <v>23</v>
      </c>
      <c r="AB231" s="25"/>
    </row>
    <row r="232" spans="1:28" s="41" customFormat="1" x14ac:dyDescent="0.3">
      <c r="A232" s="13"/>
      <c r="B232" s="13" t="s">
        <v>2948</v>
      </c>
      <c r="C232" s="13" t="s">
        <v>2949</v>
      </c>
      <c r="D232" s="13" t="s">
        <v>556</v>
      </c>
      <c r="E232" s="35"/>
      <c r="F232" s="35"/>
      <c r="G232" s="35"/>
      <c r="H232" s="35"/>
      <c r="I232" s="35"/>
      <c r="J232" s="35"/>
      <c r="K232" s="35"/>
      <c r="L232" s="35"/>
      <c r="M232" s="35"/>
      <c r="N232" s="35"/>
      <c r="O232" s="4"/>
      <c r="P232" s="35"/>
      <c r="Q232" s="35"/>
      <c r="R232" s="35"/>
      <c r="S232" s="12"/>
      <c r="T232" s="12"/>
      <c r="U232" s="12"/>
      <c r="X232" s="25" t="s">
        <v>320</v>
      </c>
      <c r="Y232" s="25" t="s">
        <v>321</v>
      </c>
      <c r="Z232" s="25" t="s">
        <v>524</v>
      </c>
      <c r="AA232" s="25" t="s">
        <v>16</v>
      </c>
      <c r="AB232" s="25"/>
    </row>
    <row r="233" spans="1:28" s="41" customFormat="1" x14ac:dyDescent="0.3">
      <c r="A233" s="11"/>
      <c r="B233" s="11" t="s">
        <v>3196</v>
      </c>
      <c r="C233" s="11" t="s">
        <v>3197</v>
      </c>
      <c r="D233" s="11" t="s">
        <v>556</v>
      </c>
      <c r="E233" s="3"/>
      <c r="F233" s="35"/>
      <c r="G233" s="3"/>
      <c r="H233" s="35"/>
      <c r="I233" s="35" t="str">
        <f>IF(AND(ISNUMBER(I234),ISNUMBER(I235),ISNUMBER(I236),ISNUMBER(I237),ISNUMBER(I238),ISNUMBER(I239),ISNUMBER(I240),ISNUMBER(I241)), I234+I235-I236-I237-I238-I239-I240-I241, "")</f>
        <v/>
      </c>
      <c r="J233" s="35"/>
      <c r="K233" s="35" t="str">
        <f>IF(AND(ISNUMBER(K234),ISNUMBER(K235),ISNUMBER(K236),ISNUMBER(K237),ISNUMBER(K238),ISNUMBER(K239),ISNUMBER(K240),ISNUMBER(K241)), K234+K235-K236-K237-K238-K239-K240-K241, "")</f>
        <v/>
      </c>
      <c r="L233" s="35"/>
      <c r="M233" s="35" t="str">
        <f>IF(AND(ISNUMBER(M234),ISNUMBER(M235),ISNUMBER(M236),ISNUMBER(M237),ISNUMBER(M238),ISNUMBER(M239),ISNUMBER(M240),ISNUMBER(M241)), M234+M235-M236-M237-M238-M239-M240-M241, "")</f>
        <v/>
      </c>
      <c r="N233" s="3"/>
      <c r="O233" s="5" t="str">
        <f>IF(AND(ISNUMBER(O234),ISNUMBER(O235),ISNUMBER(O236),ISNUMBER(O237),ISNUMBER(O238),ISNUMBER(O239),ISNUMBER(O240),ISNUMBER(O241)), O234+O235-O236-O237-O238-O239-O240-O241, "")</f>
        <v/>
      </c>
      <c r="P233" s="12"/>
      <c r="Q233" s="12"/>
      <c r="R233" s="12"/>
      <c r="S233" s="12"/>
      <c r="T233" s="12"/>
      <c r="U233" s="12"/>
      <c r="X233" s="25" t="s">
        <v>322</v>
      </c>
      <c r="Y233" s="25" t="s">
        <v>323</v>
      </c>
      <c r="Z233" s="25" t="s">
        <v>524</v>
      </c>
      <c r="AA233" s="25" t="s">
        <v>26</v>
      </c>
      <c r="AB233" s="25"/>
    </row>
    <row r="234" spans="1:28" s="41" customFormat="1" x14ac:dyDescent="0.3">
      <c r="A234" s="13"/>
      <c r="B234" s="13" t="s">
        <v>3202</v>
      </c>
      <c r="C234" s="13" t="s">
        <v>3203</v>
      </c>
      <c r="D234" s="13" t="s">
        <v>556</v>
      </c>
      <c r="E234" s="35"/>
      <c r="F234" s="35"/>
      <c r="G234" s="35"/>
      <c r="H234" s="35"/>
      <c r="I234" s="35"/>
      <c r="J234" s="35"/>
      <c r="K234" s="35"/>
      <c r="L234" s="35"/>
      <c r="M234" s="35"/>
      <c r="N234" s="35"/>
      <c r="O234" s="4"/>
      <c r="P234" s="35"/>
      <c r="Q234" s="35"/>
      <c r="R234" s="35"/>
      <c r="S234" s="12"/>
      <c r="T234" s="12"/>
      <c r="U234" s="12"/>
      <c r="X234" s="25" t="s">
        <v>324</v>
      </c>
      <c r="Y234" s="25" t="s">
        <v>325</v>
      </c>
      <c r="Z234" s="25" t="s">
        <v>524</v>
      </c>
      <c r="AA234" s="25" t="s">
        <v>39</v>
      </c>
      <c r="AB234" s="25"/>
    </row>
    <row r="235" spans="1:28" s="41" customFormat="1" x14ac:dyDescent="0.3">
      <c r="A235" s="13"/>
      <c r="B235" s="13" t="s">
        <v>3205</v>
      </c>
      <c r="C235" s="13" t="s">
        <v>3206</v>
      </c>
      <c r="D235" s="13" t="s">
        <v>556</v>
      </c>
      <c r="E235" s="35"/>
      <c r="F235" s="35"/>
      <c r="G235" s="35"/>
      <c r="H235" s="35"/>
      <c r="I235" s="35"/>
      <c r="J235" s="35"/>
      <c r="K235" s="35"/>
      <c r="L235" s="35"/>
      <c r="M235" s="35"/>
      <c r="N235" s="35"/>
      <c r="O235" s="4"/>
      <c r="P235" s="35"/>
      <c r="Q235" s="35"/>
      <c r="R235" s="35"/>
      <c r="S235" s="12"/>
      <c r="T235" s="12"/>
      <c r="U235" s="12"/>
      <c r="X235" s="25" t="s">
        <v>326</v>
      </c>
      <c r="Y235" s="25" t="s">
        <v>327</v>
      </c>
      <c r="Z235" s="25" t="s">
        <v>3758</v>
      </c>
      <c r="AA235" s="25" t="s">
        <v>89</v>
      </c>
      <c r="AB235" s="25"/>
    </row>
    <row r="236" spans="1:28" s="41" customFormat="1" x14ac:dyDescent="0.3">
      <c r="A236" s="13"/>
      <c r="B236" s="13" t="s">
        <v>3208</v>
      </c>
      <c r="C236" s="13" t="s">
        <v>3209</v>
      </c>
      <c r="D236" s="13" t="s">
        <v>556</v>
      </c>
      <c r="E236" s="35"/>
      <c r="F236" s="35"/>
      <c r="G236" s="35"/>
      <c r="H236" s="35"/>
      <c r="I236" s="35"/>
      <c r="J236" s="35"/>
      <c r="K236" s="35"/>
      <c r="L236" s="35"/>
      <c r="M236" s="35"/>
      <c r="N236" s="35"/>
      <c r="O236" s="4"/>
      <c r="P236" s="35"/>
      <c r="Q236" s="35"/>
      <c r="R236" s="35"/>
      <c r="S236" s="12"/>
      <c r="T236" s="12"/>
      <c r="U236" s="12"/>
      <c r="X236" s="25" t="s">
        <v>328</v>
      </c>
      <c r="Y236" s="25" t="s">
        <v>329</v>
      </c>
      <c r="Z236" s="25" t="s">
        <v>524</v>
      </c>
      <c r="AA236" s="25" t="s">
        <v>39</v>
      </c>
      <c r="AB236" s="25"/>
    </row>
    <row r="237" spans="1:28" s="41" customFormat="1" x14ac:dyDescent="0.3">
      <c r="A237" s="13"/>
      <c r="B237" s="13" t="s">
        <v>3211</v>
      </c>
      <c r="C237" s="13" t="s">
        <v>3212</v>
      </c>
      <c r="D237" s="13" t="s">
        <v>556</v>
      </c>
      <c r="E237" s="35"/>
      <c r="F237" s="35"/>
      <c r="G237" s="35"/>
      <c r="H237" s="35"/>
      <c r="I237" s="35"/>
      <c r="J237" s="35"/>
      <c r="K237" s="35"/>
      <c r="L237" s="35"/>
      <c r="M237" s="35"/>
      <c r="N237" s="35"/>
      <c r="O237" s="4"/>
      <c r="P237" s="35"/>
      <c r="Q237" s="35"/>
      <c r="R237" s="35"/>
      <c r="S237" s="12"/>
      <c r="T237" s="12"/>
      <c r="U237" s="12"/>
      <c r="X237" s="25" t="s">
        <v>498</v>
      </c>
      <c r="Y237" s="25" t="s">
        <v>499</v>
      </c>
      <c r="Z237" s="25" t="s">
        <v>3758</v>
      </c>
      <c r="AA237" s="25" t="s">
        <v>11</v>
      </c>
      <c r="AB237" s="25"/>
    </row>
    <row r="238" spans="1:28" s="41" customFormat="1" x14ac:dyDescent="0.3">
      <c r="A238" s="13"/>
      <c r="B238" s="13" t="s">
        <v>3214</v>
      </c>
      <c r="C238" s="13" t="s">
        <v>3215</v>
      </c>
      <c r="D238" s="13" t="s">
        <v>556</v>
      </c>
      <c r="E238" s="35"/>
      <c r="F238" s="35"/>
      <c r="G238" s="35"/>
      <c r="H238" s="35"/>
      <c r="I238" s="35"/>
      <c r="J238" s="35"/>
      <c r="K238" s="35"/>
      <c r="L238" s="35"/>
      <c r="M238" s="35"/>
      <c r="N238" s="35"/>
      <c r="O238" s="4"/>
      <c r="P238" s="35"/>
      <c r="Q238" s="35"/>
      <c r="R238" s="35"/>
      <c r="S238" s="12"/>
      <c r="T238" s="12"/>
      <c r="U238" s="12"/>
      <c r="X238" s="25" t="s">
        <v>330</v>
      </c>
      <c r="Y238" s="25" t="s">
        <v>331</v>
      </c>
      <c r="Z238" s="25" t="s">
        <v>524</v>
      </c>
      <c r="AA238" s="25" t="s">
        <v>16</v>
      </c>
      <c r="AB238" s="25"/>
    </row>
    <row r="239" spans="1:28" s="41" customFormat="1" x14ac:dyDescent="0.3">
      <c r="A239" s="13"/>
      <c r="B239" s="13" t="s">
        <v>3217</v>
      </c>
      <c r="C239" s="13" t="s">
        <v>3218</v>
      </c>
      <c r="D239" s="13" t="s">
        <v>556</v>
      </c>
      <c r="E239" s="35"/>
      <c r="F239" s="35"/>
      <c r="G239" s="35"/>
      <c r="H239" s="35"/>
      <c r="I239" s="35"/>
      <c r="J239" s="35"/>
      <c r="K239" s="35"/>
      <c r="L239" s="35"/>
      <c r="M239" s="35"/>
      <c r="N239" s="35"/>
      <c r="O239" s="4"/>
      <c r="P239" s="35"/>
      <c r="Q239" s="35"/>
      <c r="R239" s="35"/>
      <c r="S239" s="12"/>
      <c r="T239" s="12"/>
      <c r="U239" s="12"/>
      <c r="X239" s="25" t="s">
        <v>332</v>
      </c>
      <c r="Y239" s="25" t="s">
        <v>333</v>
      </c>
      <c r="Z239" s="25" t="s">
        <v>524</v>
      </c>
      <c r="AA239" s="25" t="s">
        <v>6</v>
      </c>
      <c r="AB239" s="25"/>
    </row>
    <row r="240" spans="1:28" s="41" customFormat="1" x14ac:dyDescent="0.3">
      <c r="A240" s="13"/>
      <c r="B240" s="13" t="s">
        <v>3220</v>
      </c>
      <c r="C240" s="13" t="s">
        <v>3221</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3">
      <c r="A241" s="13"/>
      <c r="B241" s="13" t="s">
        <v>3223</v>
      </c>
      <c r="C241" s="13" t="s">
        <v>3224</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3">
      <c r="A242" s="11"/>
      <c r="B242" s="11" t="s">
        <v>3261</v>
      </c>
      <c r="C242" s="11" t="s">
        <v>3262</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ht="33" customHeight="1" x14ac:dyDescent="0.3">
      <c r="A243" s="13"/>
      <c r="B243" s="13" t="s">
        <v>3268</v>
      </c>
      <c r="C243" s="13" t="s">
        <v>3269</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3">
      <c r="A244" s="13"/>
      <c r="B244" s="13" t="s">
        <v>3271</v>
      </c>
      <c r="C244" s="13" t="s">
        <v>3272</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ht="28.8" x14ac:dyDescent="0.3">
      <c r="A245" s="11"/>
      <c r="B245" s="11" t="s">
        <v>3322</v>
      </c>
      <c r="C245" s="11" t="s">
        <v>3323</v>
      </c>
      <c r="D245" s="11" t="s">
        <v>556</v>
      </c>
      <c r="E245" s="3"/>
      <c r="F245" s="35"/>
      <c r="G245" s="3"/>
      <c r="H245" s="35"/>
      <c r="I245" s="35" t="str">
        <f>IF(AND(ISNUMBER(I246),ISNUMBER(I247),ISNUMBER(I248),ISNUMBER(I249)), (I246+I247+I248)/I249, "")</f>
        <v/>
      </c>
      <c r="J245" s="35"/>
      <c r="K245" s="35" t="str">
        <f>IF(AND(ISNUMBER(K246),ISNUMBER(K247),ISNUMBER(K248),ISNUMBER(K249)), (K246+K247+K248)/K249, "")</f>
        <v/>
      </c>
      <c r="L245" s="35"/>
      <c r="M245" s="35" t="str">
        <f>IF(AND(ISNUMBER(M246),ISNUMBER(M247),ISNUMBER(M248),ISNUMBER(M249)), (M246+M247+M248)/M249, "")</f>
        <v/>
      </c>
      <c r="N245" s="3"/>
      <c r="O245" s="5" t="str">
        <f>IF(AND(ISNUMBER(O246),ISNUMBER(O247),ISNUMBER(O248),ISNUMBER(O249)), (O246+O247+O248)/O249, "")</f>
        <v/>
      </c>
      <c r="P245" s="12"/>
      <c r="Q245" s="12"/>
      <c r="R245" s="12"/>
      <c r="S245" s="12"/>
      <c r="T245" s="12"/>
      <c r="U245" s="12"/>
      <c r="X245" s="25" t="s">
        <v>500</v>
      </c>
      <c r="Y245" s="25" t="s">
        <v>501</v>
      </c>
      <c r="Z245" s="25" t="s">
        <v>525</v>
      </c>
      <c r="AA245" s="25" t="s">
        <v>16</v>
      </c>
      <c r="AB245" s="25"/>
    </row>
    <row r="246" spans="1:28" s="14" customFormat="1" x14ac:dyDescent="0.3">
      <c r="A246" s="13"/>
      <c r="B246" s="13" t="s">
        <v>3327</v>
      </c>
      <c r="C246" s="13" t="s">
        <v>3328</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3">
      <c r="A247" s="13"/>
      <c r="B247" s="13" t="s">
        <v>3330</v>
      </c>
      <c r="C247" s="13" t="s">
        <v>3331</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3">
      <c r="A248" s="13"/>
      <c r="B248" s="13" t="s">
        <v>3333</v>
      </c>
      <c r="C248" s="13" t="s">
        <v>3334</v>
      </c>
      <c r="D248" s="13" t="s">
        <v>556</v>
      </c>
      <c r="E248" s="35"/>
      <c r="F248" s="35"/>
      <c r="G248" s="35"/>
      <c r="H248" s="35"/>
      <c r="I248" s="35"/>
      <c r="J248" s="35"/>
      <c r="K248" s="35"/>
      <c r="L248" s="35"/>
      <c r="M248" s="35"/>
      <c r="N248" s="35"/>
      <c r="O248" s="4"/>
      <c r="P248" s="35"/>
      <c r="Q248" s="35"/>
      <c r="R248" s="35"/>
      <c r="S248" s="12"/>
      <c r="T248" s="12"/>
      <c r="U248" s="12"/>
      <c r="X248" s="25" t="s">
        <v>348</v>
      </c>
      <c r="Y248" s="25" t="s">
        <v>349</v>
      </c>
      <c r="Z248" s="25" t="s">
        <v>524</v>
      </c>
      <c r="AA248" s="25" t="s">
        <v>16</v>
      </c>
      <c r="AB248" s="25"/>
    </row>
    <row r="249" spans="1:28" s="14" customFormat="1" x14ac:dyDescent="0.3">
      <c r="A249" s="13"/>
      <c r="B249" s="13" t="s">
        <v>3336</v>
      </c>
      <c r="C249" s="13" t="s">
        <v>3337</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3">
      <c r="A250" s="11"/>
      <c r="B250" s="11" t="s">
        <v>3416</v>
      </c>
      <c r="C250" s="11" t="s">
        <v>3417</v>
      </c>
      <c r="D250" s="11" t="s">
        <v>556</v>
      </c>
      <c r="E250" s="3"/>
      <c r="F250" s="35"/>
      <c r="G250" s="3"/>
      <c r="H250" s="35"/>
      <c r="I250" s="35" t="str">
        <f>IF(AND(ISNUMBER(I251),ISNUMBER(I252)), I251/I252, "")</f>
        <v/>
      </c>
      <c r="J250" s="35"/>
      <c r="K250" s="35" t="str">
        <f>IF(AND(ISNUMBER(K251),ISNUMBER(K252)), K251/K252, "")</f>
        <v/>
      </c>
      <c r="L250" s="35"/>
      <c r="M250" s="35" t="str">
        <f>IF(AND(ISNUMBER(M251),ISNUMBER(M252)), M251/M252, "")</f>
        <v/>
      </c>
      <c r="N250" s="3"/>
      <c r="O250" s="5" t="str">
        <f>IF(AND(ISNUMBER(O251),ISNUMBER(O252)), O251/O252, "")</f>
        <v/>
      </c>
      <c r="P250" s="12"/>
      <c r="Q250" s="12"/>
      <c r="R250" s="12"/>
      <c r="S250" s="12"/>
      <c r="T250" s="12"/>
      <c r="U250" s="12"/>
      <c r="X250" s="25" t="s">
        <v>352</v>
      </c>
      <c r="Y250" s="25" t="s">
        <v>353</v>
      </c>
      <c r="Z250" s="25" t="s">
        <v>524</v>
      </c>
      <c r="AA250" s="25" t="s">
        <v>6</v>
      </c>
      <c r="AB250" s="25"/>
    </row>
    <row r="251" spans="1:28" s="14" customFormat="1" x14ac:dyDescent="0.3">
      <c r="A251" s="13"/>
      <c r="B251" s="13" t="s">
        <v>3423</v>
      </c>
      <c r="C251" s="13" t="s">
        <v>3424</v>
      </c>
      <c r="D251" s="13" t="s">
        <v>556</v>
      </c>
      <c r="E251" s="35"/>
      <c r="F251" s="35"/>
      <c r="G251" s="35"/>
      <c r="H251" s="35"/>
      <c r="I251" s="35"/>
      <c r="J251" s="35"/>
      <c r="K251" s="35"/>
      <c r="L251" s="35"/>
      <c r="M251" s="35"/>
      <c r="N251" s="35"/>
      <c r="O251" s="4"/>
      <c r="P251" s="35"/>
      <c r="Q251" s="35"/>
      <c r="R251" s="35"/>
      <c r="S251" s="12"/>
      <c r="T251" s="12"/>
      <c r="U251" s="12"/>
      <c r="X251" s="25" t="s">
        <v>354</v>
      </c>
      <c r="Y251" s="25" t="s">
        <v>355</v>
      </c>
      <c r="Z251" s="25" t="s">
        <v>524</v>
      </c>
      <c r="AA251" s="25" t="s">
        <v>6</v>
      </c>
      <c r="AB251" s="25"/>
    </row>
    <row r="252" spans="1:28" s="14" customFormat="1" x14ac:dyDescent="0.3">
      <c r="A252" s="13"/>
      <c r="B252" s="13" t="s">
        <v>3426</v>
      </c>
      <c r="C252" s="13" t="s">
        <v>3427</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3">
      <c r="A253" s="11"/>
      <c r="B253" s="11" t="s">
        <v>3440</v>
      </c>
      <c r="C253" s="11" t="s">
        <v>3441</v>
      </c>
      <c r="D253" s="11" t="s">
        <v>556</v>
      </c>
      <c r="E253" s="3"/>
      <c r="F253" s="35"/>
      <c r="G253" s="3"/>
      <c r="H253" s="35"/>
      <c r="I253" s="35" t="str">
        <f>IF(AND(ISNUMBER(I254),ISNUMBER(I255)), I254/I255, "")</f>
        <v/>
      </c>
      <c r="J253" s="35"/>
      <c r="K253" s="35" t="str">
        <f>IF(AND(ISNUMBER(K254),ISNUMBER(K255)), K254/K255, "")</f>
        <v/>
      </c>
      <c r="L253" s="35"/>
      <c r="M253" s="35" t="str">
        <f>IF(AND(ISNUMBER(M254),ISNUMBER(M255)), M254/M255, "")</f>
        <v/>
      </c>
      <c r="N253" s="3"/>
      <c r="O253" s="5" t="str">
        <f>IF(AND(ISNUMBER(O254),ISNUMBER(O255)), O254/O255, "")</f>
        <v/>
      </c>
      <c r="P253" s="12"/>
      <c r="Q253" s="12"/>
      <c r="R253" s="12"/>
      <c r="S253" s="12"/>
      <c r="T253" s="12"/>
      <c r="U253" s="12"/>
      <c r="X253" s="25" t="s">
        <v>358</v>
      </c>
      <c r="Y253" s="25" t="s">
        <v>359</v>
      </c>
      <c r="Z253" s="25" t="s">
        <v>3758</v>
      </c>
      <c r="AA253" s="25" t="s">
        <v>26</v>
      </c>
      <c r="AB253" s="25"/>
    </row>
    <row r="254" spans="1:28" s="14" customFormat="1" x14ac:dyDescent="0.3">
      <c r="A254" s="13"/>
      <c r="B254" s="13" t="s">
        <v>3447</v>
      </c>
      <c r="C254" s="13" t="s">
        <v>3448</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3">
      <c r="A255" s="13"/>
      <c r="B255" s="13" t="s">
        <v>3450</v>
      </c>
      <c r="C255" s="13" t="s">
        <v>3427</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3">
      <c r="A256" s="11"/>
      <c r="B256" s="11" t="s">
        <v>3452</v>
      </c>
      <c r="C256" s="11" t="s">
        <v>3453</v>
      </c>
      <c r="D256" s="11" t="s">
        <v>556</v>
      </c>
      <c r="E256" s="3"/>
      <c r="F256" s="35"/>
      <c r="G256" s="3"/>
      <c r="H256" s="35"/>
      <c r="I256" s="35" t="str">
        <f>IF(AND(ISNUMBER(I257),ISNUMBER(I258),ISNUMBER(I259)), I257/(I258+I259), "")</f>
        <v/>
      </c>
      <c r="J256" s="35"/>
      <c r="K256" s="35" t="str">
        <f>IF(AND(ISNUMBER(K257),ISNUMBER(K258),ISNUMBER(K259)), K257/(K258+K259), "")</f>
        <v/>
      </c>
      <c r="L256" s="35"/>
      <c r="M256" s="35" t="str">
        <f>IF(AND(ISNUMBER(M257),ISNUMBER(M258),ISNUMBER(M259)), M257/(M258+M259), "")</f>
        <v/>
      </c>
      <c r="N256" s="3"/>
      <c r="O256" s="5" t="str">
        <f>IF(AND(ISNUMBER(O257),ISNUMBER(O258),ISNUMBER(O259)), O257/(O258+O259), "")</f>
        <v/>
      </c>
      <c r="P256" s="12"/>
      <c r="Q256" s="12"/>
      <c r="R256" s="12"/>
      <c r="S256" s="12"/>
      <c r="T256" s="12"/>
      <c r="U256" s="12"/>
      <c r="X256" s="25" t="s">
        <v>362</v>
      </c>
      <c r="Y256" s="25" t="s">
        <v>363</v>
      </c>
      <c r="Z256" s="25" t="s">
        <v>524</v>
      </c>
      <c r="AA256" s="25" t="s">
        <v>26</v>
      </c>
      <c r="AB256" s="25"/>
    </row>
    <row r="257" spans="1:28" s="14" customFormat="1" x14ac:dyDescent="0.3">
      <c r="A257" s="13"/>
      <c r="B257" s="13" t="s">
        <v>3457</v>
      </c>
      <c r="C257" s="13" t="s">
        <v>3458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3">
      <c r="A258" s="13"/>
      <c r="B258" s="13" t="s">
        <v>3459</v>
      </c>
      <c r="C258" s="13" t="s">
        <v>3460</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3">
      <c r="A259" s="13"/>
      <c r="B259" s="13" t="s">
        <v>3462</v>
      </c>
      <c r="C259" s="13" t="s">
        <v>3463</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3">
      <c r="A260" s="11"/>
      <c r="B260" s="11" t="s">
        <v>3478</v>
      </c>
      <c r="C260" s="11" t="s">
        <v>3479</v>
      </c>
      <c r="D260" s="11" t="s">
        <v>556</v>
      </c>
      <c r="E260" s="3"/>
      <c r="F260" s="35"/>
      <c r="G260" s="3"/>
      <c r="H260" s="35"/>
      <c r="I260" s="35" t="str">
        <f>IF(AND(ISNUMBER(I261),ISNUMBER(I262),ISNUMBER(I263)), I261/(I262+I263), "")</f>
        <v/>
      </c>
      <c r="J260" s="35"/>
      <c r="K260" s="35" t="str">
        <f>IF(AND(ISNUMBER(K261),ISNUMBER(K262),ISNUMBER(K263)), K261/(K262+K263), "")</f>
        <v/>
      </c>
      <c r="L260" s="35"/>
      <c r="M260" s="35" t="str">
        <f>IF(AND(ISNUMBER(M261),ISNUMBER(M262),ISNUMBER(M263)), M261/(M262+M263), "")</f>
        <v/>
      </c>
      <c r="N260" s="3"/>
      <c r="O260" s="5" t="str">
        <f>IF(AND(ISNUMBER(O261),ISNUMBER(O262),ISNUMBER(O263)), O261/(O262+O263), "")</f>
        <v/>
      </c>
      <c r="P260" s="12"/>
      <c r="Q260" s="12"/>
      <c r="R260" s="12"/>
      <c r="S260" s="12"/>
      <c r="T260" s="12"/>
      <c r="U260" s="12"/>
      <c r="X260" s="25" t="s">
        <v>368</v>
      </c>
      <c r="Y260" s="25" t="s">
        <v>369</v>
      </c>
      <c r="Z260" s="25" t="s">
        <v>525</v>
      </c>
      <c r="AA260" s="25" t="s">
        <v>62</v>
      </c>
      <c r="AB260" s="25"/>
    </row>
    <row r="261" spans="1:28" s="14" customFormat="1" x14ac:dyDescent="0.3">
      <c r="A261" s="13"/>
      <c r="B261" s="13" t="s">
        <v>3484</v>
      </c>
      <c r="C261" s="13" t="s">
        <v>3485</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3">
      <c r="A262" s="13"/>
      <c r="B262" s="13" t="s">
        <v>3487</v>
      </c>
      <c r="C262" s="13" t="s">
        <v>3488</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x14ac:dyDescent="0.3">
      <c r="A263" s="13"/>
      <c r="B263" s="13" t="s">
        <v>3490</v>
      </c>
      <c r="C263" s="13" t="s">
        <v>3491</v>
      </c>
      <c r="D263" s="13" t="s">
        <v>556</v>
      </c>
      <c r="E263" s="35"/>
      <c r="F263" s="35"/>
      <c r="G263" s="35"/>
      <c r="H263" s="35"/>
      <c r="I263" s="35"/>
      <c r="J263" s="35"/>
      <c r="K263" s="35"/>
      <c r="L263" s="35"/>
      <c r="M263" s="35"/>
      <c r="N263" s="35"/>
      <c r="O263" s="4"/>
      <c r="P263" s="35"/>
      <c r="Q263" s="35"/>
      <c r="R263" s="35"/>
      <c r="S263" s="12"/>
      <c r="T263" s="12"/>
      <c r="U263" s="12"/>
      <c r="X263" s="25" t="s">
        <v>506</v>
      </c>
      <c r="Y263" s="25" t="s">
        <v>507</v>
      </c>
      <c r="Z263" s="25" t="s">
        <v>524</v>
      </c>
      <c r="AA263" s="25" t="s">
        <v>442</v>
      </c>
      <c r="AB263" s="25"/>
    </row>
    <row r="264" spans="1:28" s="14" customFormat="1" x14ac:dyDescent="0.3">
      <c r="A264" s="11"/>
      <c r="B264" s="11" t="s">
        <v>3636</v>
      </c>
      <c r="C264" s="11" t="s">
        <v>3637</v>
      </c>
      <c r="D264" s="11" t="s">
        <v>556</v>
      </c>
      <c r="E264" s="3"/>
      <c r="F264" s="35"/>
      <c r="G264" s="3"/>
      <c r="H264" s="35"/>
      <c r="I264" s="35" t="str">
        <f>IF(AND(ISNUMBER(I265),ISNUMBER(I266)), (I265-I266)/I265, "")</f>
        <v/>
      </c>
      <c r="J264" s="35"/>
      <c r="K264" s="35" t="str">
        <f>IF(AND(ISNUMBER(K265),ISNUMBER(K266)), (K265-K266)/K265, "")</f>
        <v/>
      </c>
      <c r="L264" s="35"/>
      <c r="M264" s="35" t="str">
        <f>IF(AND(ISNUMBER(M265),ISNUMBER(M266)), (M265-M266)/M265, "")</f>
        <v/>
      </c>
      <c r="N264" s="3"/>
      <c r="O264" s="5" t="str">
        <f>IF(AND(ISNUMBER(O265),ISNUMBER(O266)), (O265-O266)/O265, "")</f>
        <v/>
      </c>
      <c r="P264" s="12"/>
      <c r="Q264" s="12"/>
      <c r="R264" s="12"/>
      <c r="S264" s="12"/>
      <c r="T264" s="12"/>
      <c r="U264" s="12"/>
      <c r="X264" s="25" t="s">
        <v>374</v>
      </c>
      <c r="Y264" s="25" t="s">
        <v>375</v>
      </c>
      <c r="Z264" s="25" t="s">
        <v>524</v>
      </c>
      <c r="AA264" s="25" t="s">
        <v>62</v>
      </c>
      <c r="AB264" s="25"/>
    </row>
    <row r="265" spans="1:28" s="14" customFormat="1" x14ac:dyDescent="0.3">
      <c r="A265" s="13"/>
      <c r="B265" s="13" t="s">
        <v>3643</v>
      </c>
      <c r="C265" s="13" t="s">
        <v>3644</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3">
      <c r="A266" s="13"/>
      <c r="B266" s="13" t="s">
        <v>3647</v>
      </c>
      <c r="C266" s="13" t="s">
        <v>3648</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3">
      <c r="A267" s="11"/>
      <c r="B267" s="11" t="s">
        <v>3650</v>
      </c>
      <c r="C267" s="11" t="s">
        <v>3651</v>
      </c>
      <c r="D267" s="11" t="s">
        <v>556</v>
      </c>
      <c r="E267" s="3"/>
      <c r="F267" s="35"/>
      <c r="G267" s="3"/>
      <c r="H267" s="35"/>
      <c r="I267" s="35" t="str">
        <f>IF(AND(ISNUMBER(I268),ISNUMBER(I269)), (I268-I269)/I268, "")</f>
        <v/>
      </c>
      <c r="J267" s="35"/>
      <c r="K267" s="35" t="str">
        <f>IF(AND(ISNUMBER(K268),ISNUMBER(K269)), (K268-K269)/K268, "")</f>
        <v/>
      </c>
      <c r="L267" s="35"/>
      <c r="M267" s="35" t="str">
        <f>IF(AND(ISNUMBER(M268),ISNUMBER(M269)), (M268-M269)/M268, "")</f>
        <v/>
      </c>
      <c r="N267" s="3"/>
      <c r="O267" s="5" t="str">
        <f>IF(AND(ISNUMBER(O268),ISNUMBER(O269)), (O268-O269)/O268, "")</f>
        <v/>
      </c>
      <c r="P267" s="12"/>
      <c r="Q267" s="12"/>
      <c r="R267" s="12"/>
      <c r="S267" s="12"/>
      <c r="T267" s="12"/>
      <c r="U267" s="12"/>
      <c r="X267" s="25" t="s">
        <v>380</v>
      </c>
      <c r="Y267" s="25" t="s">
        <v>381</v>
      </c>
      <c r="Z267" s="25" t="s">
        <v>524</v>
      </c>
      <c r="AA267" s="25" t="s">
        <v>62</v>
      </c>
      <c r="AB267" s="25"/>
    </row>
    <row r="268" spans="1:28" s="14" customFormat="1" x14ac:dyDescent="0.3">
      <c r="A268" s="13"/>
      <c r="B268" s="13" t="s">
        <v>3655</v>
      </c>
      <c r="C268" s="13" t="s">
        <v>3656</v>
      </c>
      <c r="D268" s="13" t="s">
        <v>556</v>
      </c>
      <c r="E268" s="35"/>
      <c r="F268" s="35"/>
      <c r="G268" s="35"/>
      <c r="H268" s="35"/>
      <c r="I268" s="35"/>
      <c r="J268" s="35"/>
      <c r="K268" s="35"/>
      <c r="L268" s="35"/>
      <c r="M268" s="35"/>
      <c r="N268" s="35"/>
      <c r="O268" s="4"/>
      <c r="P268" s="35"/>
      <c r="Q268" s="35"/>
      <c r="R268" s="35"/>
      <c r="S268" s="12"/>
      <c r="T268" s="12"/>
      <c r="U268" s="12"/>
      <c r="X268" s="25" t="s">
        <v>508</v>
      </c>
      <c r="Y268" s="25" t="s">
        <v>509</v>
      </c>
      <c r="Z268" s="25" t="s">
        <v>3758</v>
      </c>
      <c r="AA268" s="25" t="s">
        <v>23</v>
      </c>
      <c r="AB268" s="25"/>
    </row>
    <row r="269" spans="1:28" s="14" customFormat="1" x14ac:dyDescent="0.3">
      <c r="A269" s="13"/>
      <c r="B269" s="13" t="s">
        <v>3658</v>
      </c>
      <c r="C269" s="13" t="s">
        <v>3659</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3">
      <c r="A270" s="11"/>
      <c r="B270" s="11" t="s">
        <v>3661</v>
      </c>
      <c r="C270" s="11" t="s">
        <v>3662</v>
      </c>
      <c r="D270" s="11" t="s">
        <v>556</v>
      </c>
      <c r="E270" s="3"/>
      <c r="F270" s="35"/>
      <c r="G270" s="3"/>
      <c r="H270" s="35"/>
      <c r="I270" s="35" t="str">
        <f>IF(AND(ISNUMBER(I271),ISNUMBER(I272)), (I271-I272)/I271, "")</f>
        <v/>
      </c>
      <c r="J270" s="35"/>
      <c r="K270" s="35" t="str">
        <f>IF(AND(ISNUMBER(K271),ISNUMBER(K272)), (K271-K272)/K271, "")</f>
        <v/>
      </c>
      <c r="L270" s="35"/>
      <c r="M270" s="35" t="str">
        <f>IF(AND(ISNUMBER(M271),ISNUMBER(M272)), (M271-M272)/M271, "")</f>
        <v/>
      </c>
      <c r="N270" s="3"/>
      <c r="O270" s="5" t="str">
        <f>IF(AND(ISNUMBER(O271),ISNUMBER(O272)), (O271-O272)/O271, "")</f>
        <v/>
      </c>
      <c r="P270" s="12"/>
      <c r="Q270" s="12"/>
      <c r="R270" s="12"/>
      <c r="S270" s="12"/>
      <c r="T270" s="12"/>
      <c r="U270" s="12"/>
      <c r="X270" s="25" t="s">
        <v>384</v>
      </c>
      <c r="Y270" s="25" t="s">
        <v>385</v>
      </c>
      <c r="Z270" s="25" t="s">
        <v>524</v>
      </c>
      <c r="AA270" s="25" t="s">
        <v>6</v>
      </c>
      <c r="AB270" s="25"/>
    </row>
    <row r="271" spans="1:28" s="14" customFormat="1" x14ac:dyDescent="0.3">
      <c r="A271" s="13"/>
      <c r="B271" s="13" t="s">
        <v>3665</v>
      </c>
      <c r="C271" s="13" t="s">
        <v>3666</v>
      </c>
      <c r="D271" s="13" t="s">
        <v>556</v>
      </c>
      <c r="E271" s="35"/>
      <c r="F271" s="35"/>
      <c r="G271" s="35"/>
      <c r="H271" s="35"/>
      <c r="I271" s="35"/>
      <c r="J271" s="35"/>
      <c r="K271" s="35"/>
      <c r="L271" s="35"/>
      <c r="M271" s="35"/>
      <c r="N271" s="35"/>
      <c r="O271" s="4"/>
      <c r="P271" s="35"/>
      <c r="Q271" s="35"/>
      <c r="R271" s="35"/>
      <c r="S271" s="12"/>
      <c r="T271" s="12"/>
      <c r="U271" s="12"/>
      <c r="X271" s="25" t="s">
        <v>510</v>
      </c>
      <c r="Y271" s="25" t="s">
        <v>511</v>
      </c>
      <c r="Z271" s="25" t="s">
        <v>525</v>
      </c>
      <c r="AA271" s="25" t="s">
        <v>11</v>
      </c>
      <c r="AB271" s="25"/>
    </row>
    <row r="272" spans="1:28" s="14" customFormat="1" ht="28.8" x14ac:dyDescent="0.3">
      <c r="A272" s="13"/>
      <c r="B272" s="13" t="s">
        <v>3668</v>
      </c>
      <c r="C272" s="13" t="s">
        <v>3669</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3">
      <c r="A273" s="11"/>
      <c r="B273" s="11" t="s">
        <v>3671</v>
      </c>
      <c r="C273" s="11" t="s">
        <v>3672</v>
      </c>
      <c r="D273" s="11" t="s">
        <v>556</v>
      </c>
      <c r="E273" s="3"/>
      <c r="F273" s="35"/>
      <c r="G273" s="3"/>
      <c r="H273" s="35"/>
      <c r="I273" s="35" t="str">
        <f>IF(AND(ISNUMBER(I274),ISNUMBER(I275)), (I274-I275)/I274, "")</f>
        <v/>
      </c>
      <c r="J273" s="35"/>
      <c r="K273" s="35" t="str">
        <f>IF(AND(ISNUMBER(K274),ISNUMBER(K275)), (K274-K275)/K274, "")</f>
        <v/>
      </c>
      <c r="L273" s="35"/>
      <c r="M273" s="35" t="str">
        <f>IF(AND(ISNUMBER(M274),ISNUMBER(M275)), (M274-M275)/M274, "")</f>
        <v/>
      </c>
      <c r="N273" s="3"/>
      <c r="O273" s="5" t="str">
        <f>IF(AND(ISNUMBER(O274),ISNUMBER(O275)), (O274-O275)/O274, "")</f>
        <v/>
      </c>
      <c r="P273" s="12"/>
      <c r="Q273" s="12"/>
      <c r="R273" s="12"/>
      <c r="S273" s="12"/>
      <c r="T273" s="12"/>
      <c r="U273" s="12"/>
      <c r="X273" s="25" t="s">
        <v>512</v>
      </c>
      <c r="Y273" s="25" t="s">
        <v>513</v>
      </c>
      <c r="Z273" s="25" t="s">
        <v>524</v>
      </c>
      <c r="AA273" s="25" t="s">
        <v>11</v>
      </c>
      <c r="AB273" s="25"/>
    </row>
    <row r="274" spans="1:28" s="14" customFormat="1" x14ac:dyDescent="0.3">
      <c r="A274" s="13"/>
      <c r="B274" s="13" t="s">
        <v>3675</v>
      </c>
      <c r="C274" s="13" t="s">
        <v>3676</v>
      </c>
      <c r="D274" s="13" t="s">
        <v>556</v>
      </c>
      <c r="E274" s="35"/>
      <c r="F274" s="35"/>
      <c r="G274" s="35"/>
      <c r="H274" s="35"/>
      <c r="I274" s="35"/>
      <c r="J274" s="35"/>
      <c r="K274" s="35"/>
      <c r="L274" s="35"/>
      <c r="M274" s="35"/>
      <c r="N274" s="35"/>
      <c r="O274" s="4"/>
      <c r="P274" s="35"/>
      <c r="Q274" s="35"/>
      <c r="R274" s="35"/>
      <c r="S274" s="12"/>
      <c r="T274" s="12"/>
      <c r="U274" s="12"/>
      <c r="X274" s="25" t="s">
        <v>388</v>
      </c>
      <c r="Y274" s="25" t="s">
        <v>389</v>
      </c>
      <c r="Z274" s="25" t="s">
        <v>524</v>
      </c>
      <c r="AA274" s="25" t="s">
        <v>11</v>
      </c>
      <c r="AB274" s="25"/>
    </row>
    <row r="275" spans="1:28" s="14" customFormat="1" x14ac:dyDescent="0.3">
      <c r="A275" s="13"/>
      <c r="B275" s="13" t="s">
        <v>3678</v>
      </c>
      <c r="C275" s="13" t="s">
        <v>3679</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ht="15.6" x14ac:dyDescent="0.3">
      <c r="A276" s="9"/>
      <c r="B276" s="9" t="s">
        <v>556</v>
      </c>
      <c r="C276" s="9" t="s">
        <v>4555</v>
      </c>
      <c r="D276" s="10" t="s">
        <v>556</v>
      </c>
      <c r="E276" s="10"/>
      <c r="F276" s="10"/>
      <c r="G276" s="10"/>
      <c r="H276" s="10"/>
      <c r="I276" s="10"/>
      <c r="J276" s="10"/>
      <c r="K276" s="10"/>
      <c r="L276" s="10"/>
      <c r="M276" s="10"/>
      <c r="N276" s="10"/>
      <c r="O276" s="10"/>
      <c r="P276" s="10"/>
      <c r="Q276" s="10"/>
      <c r="R276" s="10"/>
      <c r="S276" s="10"/>
      <c r="T276" s="10"/>
      <c r="U276" s="10"/>
      <c r="X276" s="25" t="s">
        <v>392</v>
      </c>
      <c r="Y276" s="25" t="s">
        <v>393</v>
      </c>
      <c r="Z276" s="25" t="s">
        <v>524</v>
      </c>
      <c r="AA276" s="25" t="s">
        <v>11</v>
      </c>
      <c r="AB276" s="25"/>
    </row>
    <row r="277" spans="1:28" s="14" customFormat="1" x14ac:dyDescent="0.3">
      <c r="A277" s="11"/>
      <c r="B277" s="11" t="s">
        <v>1857</v>
      </c>
      <c r="C277" s="11" t="s">
        <v>1858</v>
      </c>
      <c r="D277" s="11" t="s">
        <v>556</v>
      </c>
      <c r="E277" s="3"/>
      <c r="F277" s="3"/>
      <c r="G277" s="35"/>
      <c r="H277" s="35"/>
      <c r="I277" s="35" t="str">
        <f>IF(AND(ISNUMBER(I278),ISNUMBER(I279)), I278/(I279/10), "")</f>
        <v/>
      </c>
      <c r="J277" s="35"/>
      <c r="K277" s="35" t="str">
        <f>IF(AND(ISNUMBER(K278),ISNUMBER(K279)), K278/(K279/10), "")</f>
        <v/>
      </c>
      <c r="L277" s="35"/>
      <c r="M277" s="35" t="str">
        <f>IF(AND(ISNUMBER(M278),ISNUMBER(M279)), M278/(M279/10), "")</f>
        <v/>
      </c>
      <c r="N277" s="35"/>
      <c r="O277" s="5" t="str">
        <f>IF(AND(ISNUMBER(O278),ISNUMBER(O279)), O278/(O279/10), "")</f>
        <v/>
      </c>
      <c r="P277" s="35"/>
      <c r="Q277" s="35"/>
      <c r="R277" s="12"/>
      <c r="S277" s="12"/>
      <c r="T277" s="12"/>
      <c r="U277" s="12"/>
      <c r="X277" s="25" t="s">
        <v>394</v>
      </c>
      <c r="Y277" s="25" t="s">
        <v>395</v>
      </c>
      <c r="Z277" s="25" t="s">
        <v>3758</v>
      </c>
      <c r="AA277" s="25" t="s">
        <v>11</v>
      </c>
      <c r="AB277" s="25"/>
    </row>
    <row r="278" spans="1:28" s="14" customFormat="1" x14ac:dyDescent="0.3">
      <c r="A278" s="13"/>
      <c r="B278" s="13" t="s">
        <v>1866</v>
      </c>
      <c r="C278" s="13" t="s">
        <v>1867</v>
      </c>
      <c r="D278" s="13" t="s">
        <v>556</v>
      </c>
      <c r="E278" s="35"/>
      <c r="F278" s="35"/>
      <c r="G278" s="35"/>
      <c r="H278" s="35"/>
      <c r="I278" s="35"/>
      <c r="J278" s="35"/>
      <c r="K278" s="35"/>
      <c r="L278" s="35"/>
      <c r="M278" s="35"/>
      <c r="N278" s="35"/>
      <c r="O278" s="4"/>
      <c r="P278" s="35"/>
      <c r="Q278" s="35"/>
      <c r="R278" s="35"/>
      <c r="S278" s="12"/>
      <c r="T278" s="12"/>
      <c r="U278" s="12"/>
      <c r="X278" s="25" t="s">
        <v>396</v>
      </c>
      <c r="Y278" s="25" t="s">
        <v>397</v>
      </c>
      <c r="Z278" s="25" t="s">
        <v>525</v>
      </c>
      <c r="AA278" s="25" t="s">
        <v>11</v>
      </c>
      <c r="AB278" s="25"/>
    </row>
    <row r="279" spans="1:28" s="14" customFormat="1" x14ac:dyDescent="0.3">
      <c r="A279" s="13"/>
      <c r="B279" s="13" t="s">
        <v>1871</v>
      </c>
      <c r="C279" s="13" t="s">
        <v>1872</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3">
      <c r="A280" s="11"/>
      <c r="B280" s="11" t="s">
        <v>1984</v>
      </c>
      <c r="C280" s="11" t="s">
        <v>1985</v>
      </c>
      <c r="D280" s="11" t="s">
        <v>556</v>
      </c>
      <c r="E280" s="3"/>
      <c r="F280" s="3"/>
      <c r="G280" s="35"/>
      <c r="H280" s="35"/>
      <c r="I280" s="35" t="str">
        <f>IF(AND(ISNUMBER(I281),ISNUMBER(I282)), I281/I282*100, "")</f>
        <v/>
      </c>
      <c r="J280" s="35"/>
      <c r="K280" s="35" t="str">
        <f>IF(AND(ISNUMBER(K281),ISNUMBER(K282)), K281/K282*100, "")</f>
        <v/>
      </c>
      <c r="L280" s="35"/>
      <c r="M280" s="35" t="str">
        <f>IF(AND(ISNUMBER(M281),ISNUMBER(M282)), M281/M282*100, "")</f>
        <v/>
      </c>
      <c r="N280" s="35"/>
      <c r="O280" s="5" t="str">
        <f>IF(AND(ISNUMBER(O281),ISNUMBER(O282)), O281/O282*100, "")</f>
        <v/>
      </c>
      <c r="P280" s="35"/>
      <c r="Q280" s="35"/>
      <c r="R280" s="12"/>
      <c r="S280" s="12"/>
      <c r="T280" s="12"/>
      <c r="U280" s="12"/>
      <c r="X280" s="25" t="s">
        <v>400</v>
      </c>
      <c r="Y280" s="25" t="s">
        <v>401</v>
      </c>
      <c r="Z280" s="25" t="s">
        <v>524</v>
      </c>
      <c r="AA280" s="25" t="s">
        <v>11</v>
      </c>
      <c r="AB280" s="25"/>
    </row>
    <row r="281" spans="1:28" s="14" customFormat="1" x14ac:dyDescent="0.3">
      <c r="A281" s="13"/>
      <c r="B281" s="13" t="s">
        <v>1994</v>
      </c>
      <c r="C281" s="13" t="s">
        <v>1995</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3">
      <c r="A282" s="13"/>
      <c r="B282" s="13" t="s">
        <v>1999</v>
      </c>
      <c r="C282" s="13" t="s">
        <v>2000</v>
      </c>
      <c r="D282" s="13" t="s">
        <v>556</v>
      </c>
      <c r="E282" s="35"/>
      <c r="F282" s="35"/>
      <c r="G282" s="35"/>
      <c r="H282" s="35"/>
      <c r="I282" s="35"/>
      <c r="J282" s="35"/>
      <c r="K282" s="35"/>
      <c r="L282" s="35"/>
      <c r="M282" s="35"/>
      <c r="N282" s="35"/>
      <c r="O282" s="4"/>
      <c r="P282" s="35"/>
      <c r="Q282" s="35"/>
      <c r="R282" s="35"/>
      <c r="S282" s="12"/>
      <c r="T282" s="12"/>
      <c r="U282" s="12"/>
      <c r="X282" s="25" t="s">
        <v>404</v>
      </c>
      <c r="Y282" s="25" t="s">
        <v>405</v>
      </c>
      <c r="Z282" s="25" t="s">
        <v>524</v>
      </c>
      <c r="AA282" s="25" t="s">
        <v>11</v>
      </c>
      <c r="AB282" s="25"/>
    </row>
    <row r="283" spans="1:28" s="14" customFormat="1" x14ac:dyDescent="0.3">
      <c r="A283" s="11"/>
      <c r="B283" s="11" t="s">
        <v>2023</v>
      </c>
      <c r="C283" s="11" t="s">
        <v>2024</v>
      </c>
      <c r="D283" s="11" t="s">
        <v>556</v>
      </c>
      <c r="E283" s="3"/>
      <c r="F283" s="3"/>
      <c r="G283" s="35"/>
      <c r="H283" s="35"/>
      <c r="I283" s="35" t="str">
        <f>IF(AND(ISNUMBER(I284),ISNUMBER(I285)), I284/I285*100, "")</f>
        <v/>
      </c>
      <c r="J283" s="35"/>
      <c r="K283" s="35" t="str">
        <f>IF(AND(ISNUMBER(K284),ISNUMBER(K285)), K284/K285*100, "")</f>
        <v/>
      </c>
      <c r="L283" s="35"/>
      <c r="M283" s="35" t="str">
        <f>IF(AND(ISNUMBER(M284),ISNUMBER(M285)), M284/M285*100, "")</f>
        <v/>
      </c>
      <c r="N283" s="35"/>
      <c r="O283" s="5" t="str">
        <f>IF(AND(ISNUMBER(O284),ISNUMBER(O285)), O284/O285*100, "")</f>
        <v/>
      </c>
      <c r="P283" s="35"/>
      <c r="Q283" s="35"/>
      <c r="R283" s="12"/>
      <c r="S283" s="12"/>
      <c r="T283" s="12"/>
      <c r="U283" s="12"/>
      <c r="X283" s="25" t="s">
        <v>406</v>
      </c>
      <c r="Y283" s="25" t="s">
        <v>407</v>
      </c>
      <c r="Z283" s="25" t="s">
        <v>524</v>
      </c>
      <c r="AA283" s="25" t="s">
        <v>6</v>
      </c>
      <c r="AB283" s="25"/>
    </row>
    <row r="284" spans="1:28" s="14" customFormat="1" x14ac:dyDescent="0.3">
      <c r="A284" s="13"/>
      <c r="B284" s="13" t="s">
        <v>2030</v>
      </c>
      <c r="C284" s="13" t="s">
        <v>2031</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3">
      <c r="A285" s="13"/>
      <c r="B285" s="13" t="s">
        <v>2035</v>
      </c>
      <c r="C285" s="13" t="s">
        <v>2036</v>
      </c>
      <c r="D285" s="13" t="s">
        <v>556</v>
      </c>
      <c r="E285" s="35"/>
      <c r="F285" s="35"/>
      <c r="G285" s="35"/>
      <c r="H285" s="35"/>
      <c r="I285" s="35"/>
      <c r="J285" s="35"/>
      <c r="K285" s="35"/>
      <c r="L285" s="35"/>
      <c r="M285" s="35"/>
      <c r="N285" s="35"/>
      <c r="O285" s="4"/>
      <c r="P285" s="35"/>
      <c r="Q285" s="35"/>
      <c r="R285" s="35"/>
      <c r="S285" s="12"/>
      <c r="T285" s="12"/>
      <c r="U285" s="12"/>
      <c r="X285" s="25" t="s">
        <v>408</v>
      </c>
      <c r="Y285" s="25" t="s">
        <v>409</v>
      </c>
      <c r="Z285" s="25" t="s">
        <v>524</v>
      </c>
      <c r="AA285" s="25" t="s">
        <v>11</v>
      </c>
      <c r="AB285" s="25"/>
    </row>
    <row r="286" spans="1:28" s="14" customFormat="1" x14ac:dyDescent="0.3">
      <c r="A286" s="11"/>
      <c r="B286" s="11" t="s">
        <v>2056</v>
      </c>
      <c r="C286" s="11" t="s">
        <v>2057</v>
      </c>
      <c r="D286" s="11" t="s">
        <v>556</v>
      </c>
      <c r="E286" s="3"/>
      <c r="F286" s="3"/>
      <c r="G286" s="35"/>
      <c r="H286" s="35"/>
      <c r="I286" s="35" t="str">
        <f>IF(AND(ISNUMBER(I287),ISNUMBER(I288)), I287/I288*1000, "")</f>
        <v/>
      </c>
      <c r="J286" s="35"/>
      <c r="K286" s="35" t="str">
        <f>IF(AND(ISNUMBER(K287),ISNUMBER(K288)), K287/K288*1000, "")</f>
        <v/>
      </c>
      <c r="L286" s="35"/>
      <c r="M286" s="35" t="str">
        <f>IF(AND(ISNUMBER(M287),ISNUMBER(M288)), M287/M288*1000, "")</f>
        <v/>
      </c>
      <c r="N286" s="35"/>
      <c r="O286" s="5" t="str">
        <f>IF(AND(ISNUMBER(O287),ISNUMBER(O288)), O287/O288*1000, "")</f>
        <v/>
      </c>
      <c r="P286" s="35"/>
      <c r="Q286" s="35"/>
      <c r="R286" s="12"/>
      <c r="S286" s="12"/>
      <c r="T286" s="12"/>
      <c r="U286" s="12"/>
      <c r="X286" s="25" t="s">
        <v>410</v>
      </c>
      <c r="Y286" s="25" t="s">
        <v>411</v>
      </c>
      <c r="Z286" s="25" t="s">
        <v>524</v>
      </c>
      <c r="AA286" s="25" t="s">
        <v>11</v>
      </c>
      <c r="AB286" s="25"/>
    </row>
    <row r="287" spans="1:28" s="14" customFormat="1" x14ac:dyDescent="0.3">
      <c r="A287" s="13"/>
      <c r="B287" s="13" t="s">
        <v>2063</v>
      </c>
      <c r="C287" s="13" t="s">
        <v>2064</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3">
      <c r="A288" s="13"/>
      <c r="B288" s="13" t="s">
        <v>2067</v>
      </c>
      <c r="C288" s="13" t="s">
        <v>2068</v>
      </c>
      <c r="D288" s="13" t="s">
        <v>556</v>
      </c>
      <c r="E288" s="35"/>
      <c r="F288" s="35"/>
      <c r="G288" s="35"/>
      <c r="H288" s="35"/>
      <c r="I288" s="35"/>
      <c r="J288" s="35"/>
      <c r="K288" s="35"/>
      <c r="L288" s="35"/>
      <c r="M288" s="35"/>
      <c r="N288" s="35"/>
      <c r="O288" s="4"/>
      <c r="P288" s="35"/>
      <c r="Q288" s="35"/>
      <c r="R288" s="35"/>
      <c r="S288" s="12"/>
      <c r="T288" s="12"/>
      <c r="U288" s="12"/>
      <c r="X288" s="25" t="s">
        <v>414</v>
      </c>
      <c r="Y288" s="25" t="s">
        <v>415</v>
      </c>
      <c r="Z288" s="25" t="s">
        <v>525</v>
      </c>
      <c r="AA288" s="25" t="s">
        <v>11</v>
      </c>
      <c r="AB288" s="25"/>
    </row>
    <row r="289" spans="1:28" s="14" customFormat="1" x14ac:dyDescent="0.3">
      <c r="A289" s="11"/>
      <c r="B289" s="11" t="s">
        <v>2091</v>
      </c>
      <c r="C289" s="11" t="s">
        <v>4556</v>
      </c>
      <c r="D289" s="11" t="s">
        <v>556</v>
      </c>
      <c r="E289" s="3"/>
      <c r="F289" s="3"/>
      <c r="G289" s="35"/>
      <c r="H289" s="35"/>
      <c r="I289" s="35" t="str">
        <f>IF(AND(ISNUMBER(I290),ISNUMBER(I291)), I290/I291, "")</f>
        <v/>
      </c>
      <c r="J289" s="35"/>
      <c r="K289" s="35" t="str">
        <f>IF(AND(ISNUMBER(K290),ISNUMBER(K291)), K290/K291, "")</f>
        <v/>
      </c>
      <c r="L289" s="35"/>
      <c r="M289" s="35" t="str">
        <f>IF(AND(ISNUMBER(M290),ISNUMBER(M291)), M290/M291, "")</f>
        <v/>
      </c>
      <c r="N289" s="35"/>
      <c r="O289" s="5" t="str">
        <f>IF(AND(ISNUMBER(O290),ISNUMBER(O291)), O290/O291, "")</f>
        <v/>
      </c>
      <c r="P289" s="35"/>
      <c r="Q289" s="35"/>
      <c r="R289" s="12"/>
      <c r="S289" s="12"/>
      <c r="T289" s="12"/>
      <c r="U289" s="12"/>
      <c r="X289" s="25" t="s">
        <v>516</v>
      </c>
      <c r="Y289" s="25" t="s">
        <v>517</v>
      </c>
      <c r="Z289" s="25" t="s">
        <v>524</v>
      </c>
      <c r="AA289" s="25" t="s">
        <v>11</v>
      </c>
      <c r="AB289" s="25"/>
    </row>
    <row r="290" spans="1:28" s="14" customFormat="1" x14ac:dyDescent="0.3">
      <c r="A290" s="13"/>
      <c r="B290" s="13" t="s">
        <v>2100</v>
      </c>
      <c r="C290" s="13" t="s">
        <v>2101</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3">
      <c r="A291" s="13"/>
      <c r="B291" s="13" t="s">
        <v>2106</v>
      </c>
      <c r="C291" s="13" t="s">
        <v>2107</v>
      </c>
      <c r="D291" s="13" t="s">
        <v>556</v>
      </c>
      <c r="E291" s="35"/>
      <c r="F291" s="35"/>
      <c r="G291" s="35"/>
      <c r="H291" s="35"/>
      <c r="I291" s="35"/>
      <c r="J291" s="35"/>
      <c r="K291" s="35"/>
      <c r="L291" s="35"/>
      <c r="M291" s="35"/>
      <c r="N291" s="35"/>
      <c r="O291" s="4"/>
      <c r="P291" s="35"/>
      <c r="Q291" s="35"/>
      <c r="R291" s="35"/>
      <c r="S291" s="12"/>
      <c r="T291" s="12"/>
      <c r="U291" s="12"/>
      <c r="X291" s="25" t="s">
        <v>418</v>
      </c>
      <c r="Y291" s="25" t="s">
        <v>419</v>
      </c>
      <c r="Z291" s="25" t="s">
        <v>525</v>
      </c>
      <c r="AA291" s="25" t="s">
        <v>11</v>
      </c>
      <c r="AB291" s="25"/>
    </row>
    <row r="292" spans="1:28" s="14" customFormat="1" x14ac:dyDescent="0.3">
      <c r="A292" s="11"/>
      <c r="B292" s="11" t="s">
        <v>2126</v>
      </c>
      <c r="C292" s="11" t="s">
        <v>2127</v>
      </c>
      <c r="D292" s="11" t="s">
        <v>556</v>
      </c>
      <c r="E292" s="3"/>
      <c r="F292" s="3"/>
      <c r="G292" s="35"/>
      <c r="H292" s="35"/>
      <c r="I292" s="35" t="str">
        <f>IF(AND(ISNUMBER(I293),ISNUMBER(I294)), I293/I294, "")</f>
        <v/>
      </c>
      <c r="J292" s="35"/>
      <c r="K292" s="35" t="str">
        <f>IF(AND(ISNUMBER(K293),ISNUMBER(K294)), K293/K294, "")</f>
        <v/>
      </c>
      <c r="L292" s="35"/>
      <c r="M292" s="35" t="str">
        <f>IF(AND(ISNUMBER(M293),ISNUMBER(M294)), M293/M294, "")</f>
        <v/>
      </c>
      <c r="N292" s="35"/>
      <c r="O292" s="5" t="str">
        <f>IF(AND(ISNUMBER(O293),ISNUMBER(O294)), O293/O294, "")</f>
        <v/>
      </c>
      <c r="P292" s="35"/>
      <c r="Q292" s="35"/>
      <c r="R292" s="12"/>
      <c r="S292" s="12"/>
      <c r="T292" s="12"/>
      <c r="U292" s="12"/>
      <c r="X292" s="25" t="s">
        <v>518</v>
      </c>
      <c r="Y292" s="25" t="s">
        <v>519</v>
      </c>
      <c r="Z292" s="25" t="s">
        <v>525</v>
      </c>
      <c r="AA292" s="25" t="s">
        <v>23</v>
      </c>
      <c r="AB292" s="25"/>
    </row>
    <row r="293" spans="1:28" s="14" customFormat="1" ht="28.8" x14ac:dyDescent="0.3">
      <c r="A293" s="13"/>
      <c r="B293" s="13" t="s">
        <v>2134</v>
      </c>
      <c r="C293" s="13" t="s">
        <v>2135</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x14ac:dyDescent="0.3">
      <c r="A294" s="13"/>
      <c r="B294" s="13" t="s">
        <v>2139</v>
      </c>
      <c r="C294" s="13" t="s">
        <v>2140</v>
      </c>
      <c r="D294" s="13" t="s">
        <v>556</v>
      </c>
      <c r="E294" s="35"/>
      <c r="F294" s="35"/>
      <c r="G294" s="35"/>
      <c r="H294" s="35"/>
      <c r="I294" s="35"/>
      <c r="J294" s="35"/>
      <c r="K294" s="35"/>
      <c r="L294" s="35"/>
      <c r="M294" s="35"/>
      <c r="N294" s="35"/>
      <c r="O294" s="4"/>
      <c r="P294" s="35"/>
      <c r="Q294" s="35"/>
      <c r="R294" s="35"/>
      <c r="S294" s="12"/>
      <c r="T294" s="12"/>
      <c r="U294" s="12"/>
      <c r="X294" s="25" t="s">
        <v>420</v>
      </c>
      <c r="Y294" s="25" t="s">
        <v>421</v>
      </c>
      <c r="Z294" s="25" t="s">
        <v>524</v>
      </c>
      <c r="AA294" s="25" t="s">
        <v>16</v>
      </c>
      <c r="AB294" s="25"/>
    </row>
    <row r="295" spans="1:28" s="14" customFormat="1" x14ac:dyDescent="0.3">
      <c r="A295" s="11"/>
      <c r="B295" s="11" t="s">
        <v>2229</v>
      </c>
      <c r="C295" s="11" t="s">
        <v>2230</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3">
      <c r="A296" s="13"/>
      <c r="B296" s="13" t="s">
        <v>2238</v>
      </c>
      <c r="C296" s="13" t="s">
        <v>2239</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3">
      <c r="A297" s="13"/>
      <c r="B297" s="13" t="s">
        <v>2241</v>
      </c>
      <c r="C297" s="13" t="s">
        <v>2242</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3">
      <c r="A298" s="11"/>
      <c r="B298" s="11" t="s">
        <v>2244</v>
      </c>
      <c r="C298" s="11" t="s">
        <v>2245</v>
      </c>
      <c r="D298" s="11" t="s">
        <v>556</v>
      </c>
      <c r="E298" s="3"/>
      <c r="F298" s="3"/>
      <c r="G298" s="35"/>
      <c r="H298" s="35"/>
      <c r="I298" s="35" t="str">
        <f>IF(AND(ISNUMBER(I299),ISNUMBER(I300),ISNUMBER(I301)), (I299-I300)*1000/(365*I301), "")</f>
        <v/>
      </c>
      <c r="J298" s="35"/>
      <c r="K298" s="35" t="str">
        <f>IF(AND(ISNUMBER(K299),ISNUMBER(K300),ISNUMBER(K301)), (K299-K300)*1000/(365*K301), "")</f>
        <v/>
      </c>
      <c r="L298" s="35"/>
      <c r="M298" s="35" t="str">
        <f>IF(AND(ISNUMBER(M299),ISNUMBER(M300),ISNUMBER(M301)), (M299-M300)*1000/(365*M301), "")</f>
        <v/>
      </c>
      <c r="N298" s="35"/>
      <c r="O298" s="5" t="str">
        <f>IF(AND(ISNUMBER(O299),ISNUMBER(O300),ISNUMBER(O301)), (O299-O300)*1000/(365*O301), "")</f>
        <v/>
      </c>
      <c r="P298" s="35"/>
      <c r="Q298" s="35"/>
      <c r="R298" s="12"/>
      <c r="S298" s="12"/>
      <c r="T298" s="12"/>
      <c r="U298" s="12"/>
      <c r="X298" s="25" t="s">
        <v>428</v>
      </c>
      <c r="Y298" s="25" t="s">
        <v>429</v>
      </c>
      <c r="Z298" s="25" t="s">
        <v>524</v>
      </c>
      <c r="AA298" s="25" t="s">
        <v>16</v>
      </c>
      <c r="AB298" s="25"/>
    </row>
    <row r="299" spans="1:28" s="14" customFormat="1" x14ac:dyDescent="0.3">
      <c r="A299" s="13"/>
      <c r="B299" s="13" t="s">
        <v>2253</v>
      </c>
      <c r="C299" s="13" t="s">
        <v>2254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3">
      <c r="A300" s="13"/>
      <c r="B300" s="13" t="s">
        <v>2258</v>
      </c>
      <c r="C300" s="13" t="s">
        <v>2259</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3">
      <c r="A301" s="13"/>
      <c r="B301" s="13" t="s">
        <v>2262</v>
      </c>
      <c r="C301" s="13" t="s">
        <v>2263</v>
      </c>
      <c r="D301" s="13" t="s">
        <v>556</v>
      </c>
      <c r="E301" s="35"/>
      <c r="F301" s="35"/>
      <c r="G301" s="35"/>
      <c r="H301" s="35"/>
      <c r="I301" s="35"/>
      <c r="J301" s="35"/>
      <c r="K301" s="35"/>
      <c r="L301" s="35"/>
      <c r="M301" s="35"/>
      <c r="N301" s="35"/>
      <c r="O301" s="4"/>
      <c r="P301" s="35"/>
      <c r="Q301" s="35"/>
      <c r="R301" s="35"/>
      <c r="S301" s="12"/>
      <c r="T301" s="12"/>
      <c r="U301" s="12"/>
      <c r="X301" s="25" t="s">
        <v>522</v>
      </c>
      <c r="Y301" s="25" t="s">
        <v>523</v>
      </c>
      <c r="Z301" s="25" t="s">
        <v>525</v>
      </c>
      <c r="AA301" s="25" t="s">
        <v>6</v>
      </c>
      <c r="AB301" s="25"/>
    </row>
    <row r="302" spans="1:28" s="14" customFormat="1" x14ac:dyDescent="0.3">
      <c r="A302" s="11"/>
      <c r="B302" s="11" t="s">
        <v>2317</v>
      </c>
      <c r="C302" s="11" t="s">
        <v>2318</v>
      </c>
      <c r="D302" s="11" t="s">
        <v>556</v>
      </c>
      <c r="E302" s="3"/>
      <c r="F302" s="3"/>
      <c r="G302" s="35"/>
      <c r="H302" s="35"/>
      <c r="I302" s="35" t="str">
        <f>IF(AND(ISNUMBER(I303),ISNUMBER(I304),ISNUMBER(I305)), (I303+I304)/I305, "")</f>
        <v/>
      </c>
      <c r="J302" s="35"/>
      <c r="K302" s="35" t="str">
        <f>IF(AND(ISNUMBER(K303),ISNUMBER(K304),ISNUMBER(K305)), (K303+K304)/K305, "")</f>
        <v/>
      </c>
      <c r="L302" s="35"/>
      <c r="M302" s="35" t="str">
        <f>IF(AND(ISNUMBER(M303),ISNUMBER(M304),ISNUMBER(M305)), (M303+M304)/M305, "")</f>
        <v/>
      </c>
      <c r="N302" s="35"/>
      <c r="O302" s="5" t="str">
        <f>IF(AND(ISNUMBER(O303),ISNUMBER(O304),ISNUMBER(O305)), (O303+O304)/O305, "")</f>
        <v/>
      </c>
      <c r="P302" s="35"/>
      <c r="Q302" s="35"/>
      <c r="R302" s="12"/>
      <c r="S302" s="12"/>
      <c r="T302" s="12"/>
      <c r="U302" s="12"/>
      <c r="X302" s="25" t="s">
        <v>434</v>
      </c>
      <c r="Y302" s="25" t="s">
        <v>435</v>
      </c>
      <c r="Z302" s="25" t="s">
        <v>525</v>
      </c>
      <c r="AA302" s="25" t="s">
        <v>11</v>
      </c>
      <c r="AB302" s="25"/>
    </row>
    <row r="303" spans="1:28" s="14" customFormat="1" x14ac:dyDescent="0.3">
      <c r="A303" s="13"/>
      <c r="B303" s="13" t="s">
        <v>2326</v>
      </c>
      <c r="C303" s="13" t="s">
        <v>2327</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3">
      <c r="A304" s="13"/>
      <c r="B304" s="13" t="s">
        <v>2330</v>
      </c>
      <c r="C304" s="13" t="s">
        <v>2331</v>
      </c>
      <c r="D304" s="13" t="s">
        <v>556</v>
      </c>
      <c r="E304" s="35"/>
      <c r="F304" s="35"/>
      <c r="G304" s="35"/>
      <c r="H304" s="35"/>
      <c r="I304" s="35"/>
      <c r="J304" s="35"/>
      <c r="K304" s="35"/>
      <c r="L304" s="35"/>
      <c r="M304" s="35"/>
      <c r="N304" s="35"/>
      <c r="O304" s="4"/>
      <c r="P304" s="35"/>
      <c r="Q304" s="35"/>
      <c r="R304" s="35"/>
      <c r="S304" s="12"/>
      <c r="T304" s="12"/>
      <c r="U304" s="12"/>
    </row>
    <row r="305" spans="1:21" s="14" customFormat="1" x14ac:dyDescent="0.3">
      <c r="A305" s="13"/>
      <c r="B305" s="13" t="s">
        <v>2335</v>
      </c>
      <c r="C305" s="13" t="s">
        <v>2336</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3">
      <c r="A306" s="11"/>
      <c r="B306" s="11" t="s">
        <v>4730</v>
      </c>
      <c r="C306" s="11" t="s">
        <v>4731</v>
      </c>
      <c r="D306" s="11" t="s">
        <v>556</v>
      </c>
      <c r="E306" s="3"/>
      <c r="F306" s="3"/>
      <c r="G306" s="35"/>
      <c r="H306" s="35"/>
      <c r="I306" s="35" t="str">
        <f>IF(ISNUMBER(I307), I307, "")</f>
        <v/>
      </c>
      <c r="J306" s="35"/>
      <c r="K306" s="35" t="str">
        <f>IF(ISNUMBER(K307), K307, "")</f>
        <v/>
      </c>
      <c r="L306" s="35"/>
      <c r="M306" s="35" t="str">
        <f>IF(ISNUMBER(M307), M307, "")</f>
        <v/>
      </c>
      <c r="N306" s="35"/>
      <c r="O306" s="5" t="str">
        <f>IF(ISNUMBER(O307), O307, "")</f>
        <v/>
      </c>
      <c r="P306" s="35"/>
      <c r="Q306" s="35"/>
      <c r="R306" s="12"/>
      <c r="S306" s="12"/>
      <c r="T306" s="12"/>
      <c r="U306" s="12"/>
    </row>
    <row r="307" spans="1:21" s="14" customFormat="1" x14ac:dyDescent="0.3">
      <c r="A307" s="13"/>
      <c r="B307" s="13" t="s">
        <v>4740</v>
      </c>
      <c r="C307" s="13" t="s">
        <v>4741</v>
      </c>
      <c r="D307" s="13" t="s">
        <v>556</v>
      </c>
      <c r="E307" s="35"/>
      <c r="F307" s="35"/>
      <c r="G307" s="35"/>
      <c r="H307" s="35"/>
      <c r="I307" s="35"/>
      <c r="J307" s="35"/>
      <c r="K307" s="35"/>
      <c r="L307" s="35"/>
      <c r="M307" s="35"/>
      <c r="N307" s="35"/>
      <c r="O307" s="4"/>
      <c r="P307" s="35"/>
      <c r="Q307" s="35"/>
      <c r="R307" s="35"/>
      <c r="S307" s="12"/>
      <c r="T307" s="12"/>
      <c r="U307" s="12"/>
    </row>
    <row r="308" spans="1:21" s="14" customFormat="1" x14ac:dyDescent="0.3">
      <c r="A308" s="11"/>
      <c r="B308" s="11" t="s">
        <v>4745</v>
      </c>
      <c r="C308" s="11" t="s">
        <v>4746</v>
      </c>
      <c r="D308" s="11" t="s">
        <v>556</v>
      </c>
      <c r="E308" s="3"/>
      <c r="F308" s="3"/>
      <c r="G308" s="35"/>
      <c r="H308" s="35"/>
      <c r="I308" s="35" t="str">
        <f>IF(ISNUMBER(I309), I309, "")</f>
        <v/>
      </c>
      <c r="J308" s="35"/>
      <c r="K308" s="35" t="str">
        <f>IF(ISNUMBER(K309), K309, "")</f>
        <v/>
      </c>
      <c r="L308" s="35"/>
      <c r="M308" s="35" t="str">
        <f>IF(ISNUMBER(M309), M309, "")</f>
        <v/>
      </c>
      <c r="N308" s="35"/>
      <c r="O308" s="5" t="str">
        <f>IF(ISNUMBER(O309), O309, "")</f>
        <v/>
      </c>
      <c r="P308" s="35"/>
      <c r="Q308" s="35"/>
      <c r="R308" s="12"/>
      <c r="S308" s="12"/>
      <c r="T308" s="12"/>
      <c r="U308" s="12"/>
    </row>
    <row r="309" spans="1:21" s="14" customFormat="1" x14ac:dyDescent="0.3">
      <c r="A309" s="13"/>
      <c r="B309" s="13" t="s">
        <v>4754</v>
      </c>
      <c r="C309" s="13" t="s">
        <v>4755</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3">
      <c r="A310" s="11"/>
      <c r="B310" s="11" t="s">
        <v>2752</v>
      </c>
      <c r="C310" s="11" t="s">
        <v>2753</v>
      </c>
      <c r="D310" s="11" t="s">
        <v>556</v>
      </c>
      <c r="E310" s="3"/>
      <c r="F310" s="3"/>
      <c r="G310" s="35"/>
      <c r="H310" s="35"/>
      <c r="I310" s="35" t="str">
        <f>IF(AND(ISNUMBER(I311),ISNUMBER(I312)), I311/I312, "")</f>
        <v/>
      </c>
      <c r="J310" s="35"/>
      <c r="K310" s="35" t="str">
        <f>IF(AND(ISNUMBER(K311),ISNUMBER(K312)), K311/K312, "")</f>
        <v/>
      </c>
      <c r="L310" s="35"/>
      <c r="M310" s="35" t="str">
        <f>IF(AND(ISNUMBER(M311),ISNUMBER(M312)), M311/M312, "")</f>
        <v/>
      </c>
      <c r="N310" s="35"/>
      <c r="O310" s="5" t="str">
        <f>IF(AND(ISNUMBER(O311),ISNUMBER(O312)), O311/O312, "")</f>
        <v/>
      </c>
      <c r="P310" s="35"/>
      <c r="Q310" s="35"/>
      <c r="R310" s="12"/>
      <c r="S310" s="12"/>
      <c r="T310" s="12"/>
      <c r="U310" s="12"/>
    </row>
    <row r="311" spans="1:21" s="14" customFormat="1" x14ac:dyDescent="0.3">
      <c r="A311" s="13"/>
      <c r="B311" s="13" t="s">
        <v>2761</v>
      </c>
      <c r="C311" s="13" t="s">
        <v>2762</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3">
      <c r="A312" s="13"/>
      <c r="B312" s="13" t="s">
        <v>2767</v>
      </c>
      <c r="C312" s="13" t="s">
        <v>2768</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3">
      <c r="A313" s="11"/>
      <c r="B313" s="11" t="s">
        <v>2770</v>
      </c>
      <c r="C313" s="11" t="s">
        <v>2771</v>
      </c>
      <c r="D313" s="11" t="s">
        <v>556</v>
      </c>
      <c r="E313" s="3"/>
      <c r="F313" s="3"/>
      <c r="G313" s="35"/>
      <c r="H313" s="35"/>
      <c r="I313" s="35" t="str">
        <f>IF(AND(ISNUMBER(I314),ISNUMBER(I315)), I314/I315, "")</f>
        <v/>
      </c>
      <c r="J313" s="35"/>
      <c r="K313" s="35" t="str">
        <f>IF(AND(ISNUMBER(K314),ISNUMBER(K315)), K314/K315, "")</f>
        <v/>
      </c>
      <c r="L313" s="35"/>
      <c r="M313" s="35" t="str">
        <f>IF(AND(ISNUMBER(M314),ISNUMBER(M315)), M314/M315, "")</f>
        <v/>
      </c>
      <c r="N313" s="35"/>
      <c r="O313" s="5" t="str">
        <f>IF(AND(ISNUMBER(O314),ISNUMBER(O315)), O314/O315, "")</f>
        <v/>
      </c>
      <c r="P313" s="35"/>
      <c r="Q313" s="35"/>
      <c r="R313" s="12"/>
      <c r="S313" s="12"/>
      <c r="T313" s="12"/>
      <c r="U313" s="12"/>
    </row>
    <row r="314" spans="1:21" s="14" customFormat="1" ht="43.2" x14ac:dyDescent="0.3">
      <c r="A314" s="13"/>
      <c r="B314" s="13" t="s">
        <v>2774</v>
      </c>
      <c r="C314" s="13" t="s">
        <v>4795</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3">
      <c r="A315" s="13"/>
      <c r="B315" s="13" t="s">
        <v>2778</v>
      </c>
      <c r="C315" s="13" t="s">
        <v>4797</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3">
      <c r="A316" s="11"/>
      <c r="B316" s="11" t="s">
        <v>2969</v>
      </c>
      <c r="C316" s="11" t="s">
        <v>2970</v>
      </c>
      <c r="D316" s="11" t="s">
        <v>556</v>
      </c>
      <c r="E316" s="3"/>
      <c r="F316" s="3"/>
      <c r="G316" s="35"/>
      <c r="H316" s="35"/>
      <c r="I316" s="35" t="str">
        <f>IF(AND(ISNUMBER(I317),ISNUMBER(I318),ISNUMBER(I319)), I317/(I318*I319), "")</f>
        <v/>
      </c>
      <c r="J316" s="35"/>
      <c r="K316" s="35" t="str">
        <f>IF(AND(ISNUMBER(K317),ISNUMBER(K318),ISNUMBER(K319)), K317/(K318*K319), "")</f>
        <v/>
      </c>
      <c r="L316" s="35"/>
      <c r="M316" s="35" t="str">
        <f>IF(AND(ISNUMBER(M317),ISNUMBER(M318),ISNUMBER(M319)), M317/(M318*M319), "")</f>
        <v/>
      </c>
      <c r="N316" s="35"/>
      <c r="O316" s="5" t="str">
        <f>IF(AND(ISNUMBER(O317),ISNUMBER(O318),ISNUMBER(O319)), O317/(O318*O319), "")</f>
        <v/>
      </c>
      <c r="P316" s="35"/>
      <c r="Q316" s="35"/>
      <c r="R316" s="12"/>
      <c r="S316" s="12"/>
      <c r="T316" s="12"/>
      <c r="U316" s="12"/>
    </row>
    <row r="317" spans="1:21" s="14" customFormat="1" x14ac:dyDescent="0.3">
      <c r="A317" s="13"/>
      <c r="B317" s="13" t="s">
        <v>2978</v>
      </c>
      <c r="C317" s="13" t="s">
        <v>2979</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3">
      <c r="A318" s="13"/>
      <c r="B318" s="13" t="s">
        <v>2982</v>
      </c>
      <c r="C318" s="13" t="s">
        <v>2983</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3">
      <c r="A319" s="13"/>
      <c r="B319" s="13" t="s">
        <v>2987</v>
      </c>
      <c r="C319" s="13" t="s">
        <v>2988</v>
      </c>
      <c r="D319" s="13" t="s">
        <v>556</v>
      </c>
      <c r="E319" s="35"/>
      <c r="F319" s="35"/>
      <c r="G319" s="35"/>
      <c r="H319" s="35"/>
      <c r="I319" s="35"/>
      <c r="J319" s="35"/>
      <c r="K319" s="35"/>
      <c r="L319" s="35"/>
      <c r="M319" s="35"/>
      <c r="N319" s="35"/>
      <c r="O319" s="4"/>
      <c r="P319" s="35"/>
      <c r="Q319" s="35"/>
      <c r="R319" s="35"/>
      <c r="S319" s="12"/>
      <c r="T319" s="12"/>
      <c r="U319" s="12"/>
    </row>
    <row r="320" spans="1:21" s="14" customFormat="1" x14ac:dyDescent="0.3">
      <c r="A320" s="11"/>
      <c r="B320" s="11" t="s">
        <v>3070</v>
      </c>
      <c r="C320" s="11" t="s">
        <v>3071</v>
      </c>
      <c r="D320" s="11" t="s">
        <v>556</v>
      </c>
      <c r="E320" s="3"/>
      <c r="F320" s="3"/>
      <c r="G320" s="35"/>
      <c r="H320" s="35"/>
      <c r="I320" s="35" t="str">
        <f>IF(AND(ISNUMBER(I321),ISNUMBER(I322)), I321/I322, "")</f>
        <v/>
      </c>
      <c r="J320" s="35"/>
      <c r="K320" s="35" t="str">
        <f>IF(AND(ISNUMBER(K321),ISNUMBER(K322)), K321/K322, "")</f>
        <v/>
      </c>
      <c r="L320" s="35"/>
      <c r="M320" s="35" t="str">
        <f>IF(AND(ISNUMBER(M321),ISNUMBER(M322)), M321/M322, "")</f>
        <v/>
      </c>
      <c r="N320" s="35"/>
      <c r="O320" s="5" t="str">
        <f>IF(AND(ISNUMBER(O321),ISNUMBER(O322)), O321/O322, "")</f>
        <v/>
      </c>
      <c r="P320" s="35"/>
      <c r="Q320" s="35"/>
      <c r="R320" s="12"/>
      <c r="S320" s="12"/>
      <c r="T320" s="12"/>
      <c r="U320" s="12"/>
    </row>
    <row r="321" spans="1:21" s="14" customFormat="1" x14ac:dyDescent="0.3">
      <c r="A321" s="13"/>
      <c r="B321" s="13" t="s">
        <v>3079</v>
      </c>
      <c r="C321" s="13" t="s">
        <v>3080</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3">
      <c r="A322" s="13"/>
      <c r="B322" s="13" t="s">
        <v>3083</v>
      </c>
      <c r="C322" s="13" t="s">
        <v>3084</v>
      </c>
      <c r="D322" s="13" t="s">
        <v>556</v>
      </c>
      <c r="E322" s="35"/>
      <c r="F322" s="35"/>
      <c r="G322" s="35"/>
      <c r="H322" s="35"/>
      <c r="I322" s="35"/>
      <c r="J322" s="35"/>
      <c r="K322" s="35"/>
      <c r="L322" s="35"/>
      <c r="M322" s="35"/>
      <c r="N322" s="35"/>
      <c r="O322" s="4"/>
      <c r="P322" s="35"/>
      <c r="Q322" s="35"/>
      <c r="R322" s="35"/>
      <c r="S322" s="12"/>
      <c r="T322" s="12"/>
      <c r="U322" s="12"/>
    </row>
    <row r="323" spans="1:21" s="14" customFormat="1" ht="28.8" x14ac:dyDescent="0.3">
      <c r="A323" s="11"/>
      <c r="B323" s="11" t="s">
        <v>3163</v>
      </c>
      <c r="C323" s="11" t="s">
        <v>3164</v>
      </c>
      <c r="D323" s="11" t="s">
        <v>556</v>
      </c>
      <c r="E323" s="3"/>
      <c r="F323" s="3"/>
      <c r="G323" s="35"/>
      <c r="H323" s="35"/>
      <c r="I323" s="35" t="str">
        <f>IF(AND(ISNUMBER(I324),ISNUMBER(I325),ISNUMBER(I326)), I324/(I325-I326), "")</f>
        <v/>
      </c>
      <c r="J323" s="35"/>
      <c r="K323" s="35" t="str">
        <f>IF(AND(ISNUMBER(K324),ISNUMBER(K325),ISNUMBER(K326)), K324/(K325-K326), "")</f>
        <v/>
      </c>
      <c r="L323" s="35"/>
      <c r="M323" s="35" t="str">
        <f>IF(AND(ISNUMBER(M324),ISNUMBER(M325),ISNUMBER(M326)), M324/(M325-M326), "")</f>
        <v/>
      </c>
      <c r="N323" s="35"/>
      <c r="O323" s="5" t="str">
        <f>IF(AND(ISNUMBER(O324),ISNUMBER(O325),ISNUMBER(O326)), O324/(O325-O326), "")</f>
        <v/>
      </c>
      <c r="P323" s="35"/>
      <c r="Q323" s="35"/>
      <c r="R323" s="12"/>
      <c r="S323" s="12"/>
      <c r="T323" s="12"/>
      <c r="U323" s="12"/>
    </row>
    <row r="324" spans="1:21" s="14" customFormat="1" ht="28.8" x14ac:dyDescent="0.3">
      <c r="A324" s="13"/>
      <c r="B324" s="13" t="s">
        <v>3171</v>
      </c>
      <c r="C324" s="13" t="s">
        <v>3172</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3">
      <c r="A325" s="13"/>
      <c r="B325" s="13" t="s">
        <v>3175</v>
      </c>
      <c r="C325" s="13" t="s">
        <v>3176</v>
      </c>
      <c r="D325" s="13" t="s">
        <v>556</v>
      </c>
      <c r="E325" s="35"/>
      <c r="F325" s="35"/>
      <c r="G325" s="35"/>
      <c r="H325" s="35"/>
      <c r="I325" s="35"/>
      <c r="J325" s="35"/>
      <c r="K325" s="35"/>
      <c r="L325" s="35"/>
      <c r="M325" s="35"/>
      <c r="N325" s="35"/>
      <c r="O325" s="4"/>
      <c r="P325" s="35"/>
      <c r="Q325" s="35"/>
      <c r="R325" s="35"/>
      <c r="S325" s="12"/>
      <c r="T325" s="12"/>
      <c r="U325" s="12"/>
    </row>
    <row r="326" spans="1:21" s="14" customFormat="1" x14ac:dyDescent="0.3">
      <c r="A326" s="13"/>
      <c r="B326" s="13" t="s">
        <v>3178</v>
      </c>
      <c r="C326" s="13" t="s">
        <v>3179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3">
      <c r="A327" s="11"/>
      <c r="B327" s="11" t="s">
        <v>3181</v>
      </c>
      <c r="C327" s="11" t="s">
        <v>3182</v>
      </c>
      <c r="D327" s="11" t="s">
        <v>556</v>
      </c>
      <c r="E327" s="3"/>
      <c r="F327" s="3"/>
      <c r="G327" s="35"/>
      <c r="H327" s="35"/>
      <c r="I327" s="35" t="str">
        <f>IF(AND(ISNUMBER(I328),ISNUMBER(I329)), (I328-I329)/I328, "")</f>
        <v/>
      </c>
      <c r="J327" s="35"/>
      <c r="K327" s="35" t="str">
        <f>IF(AND(ISNUMBER(K328),ISNUMBER(K329)), (K328-K329)/K328, "")</f>
        <v/>
      </c>
      <c r="L327" s="35"/>
      <c r="M327" s="35" t="str">
        <f>IF(AND(ISNUMBER(M328),ISNUMBER(M329)), (M328-M329)/M328, "")</f>
        <v/>
      </c>
      <c r="N327" s="35"/>
      <c r="O327" s="5" t="str">
        <f>IF(AND(ISNUMBER(O328),ISNUMBER(O329)), (O328-O329)/O328, "")</f>
        <v/>
      </c>
      <c r="P327" s="35"/>
      <c r="Q327" s="35"/>
      <c r="R327" s="12"/>
      <c r="S327" s="12"/>
      <c r="T327" s="12"/>
      <c r="U327" s="12"/>
    </row>
    <row r="328" spans="1:21" s="14" customFormat="1" x14ac:dyDescent="0.3">
      <c r="A328" s="13"/>
      <c r="B328" s="13" t="s">
        <v>3189</v>
      </c>
      <c r="C328" s="13" t="s">
        <v>3190</v>
      </c>
      <c r="D328" s="13" t="s">
        <v>556</v>
      </c>
      <c r="E328" s="35"/>
      <c r="F328" s="35"/>
      <c r="G328" s="35"/>
      <c r="H328" s="35"/>
      <c r="I328" s="35"/>
      <c r="J328" s="35"/>
      <c r="K328" s="35"/>
      <c r="L328" s="35"/>
      <c r="M328" s="35"/>
      <c r="N328" s="35"/>
      <c r="O328" s="4"/>
      <c r="P328" s="35"/>
      <c r="Q328" s="35"/>
      <c r="R328" s="35"/>
      <c r="S328" s="12"/>
      <c r="T328" s="12"/>
      <c r="U328" s="12"/>
    </row>
    <row r="329" spans="1:21" s="14" customFormat="1" x14ac:dyDescent="0.3">
      <c r="A329" s="13"/>
      <c r="B329" s="13" t="s">
        <v>3193</v>
      </c>
      <c r="C329" s="13" t="s">
        <v>3194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3">
      <c r="A330" s="11"/>
      <c r="B330" s="11" t="s">
        <v>3226</v>
      </c>
      <c r="C330" s="11" t="s">
        <v>3227</v>
      </c>
      <c r="D330" s="11" t="s">
        <v>556</v>
      </c>
      <c r="E330" s="3"/>
      <c r="F330" s="3"/>
      <c r="G330" s="35"/>
      <c r="H330" s="35"/>
      <c r="I330" s="35" t="str">
        <f>IF(AND(ISNUMBER(I331),ISNUMBER(I332)), (I331-I332)/I332, "")</f>
        <v/>
      </c>
      <c r="J330" s="35"/>
      <c r="K330" s="35" t="str">
        <f>IF(AND(ISNUMBER(K331),ISNUMBER(K332)), (K331-K332)/K332, "")</f>
        <v/>
      </c>
      <c r="L330" s="35"/>
      <c r="M330" s="35" t="str">
        <f>IF(AND(ISNUMBER(M331),ISNUMBER(M332)), (M331-M332)/M332, "")</f>
        <v/>
      </c>
      <c r="N330" s="35"/>
      <c r="O330" s="5" t="str">
        <f>IF(AND(ISNUMBER(O331),ISNUMBER(O332)), (O331-O332)/O332, "")</f>
        <v/>
      </c>
      <c r="P330" s="35"/>
      <c r="Q330" s="35"/>
      <c r="R330" s="12"/>
      <c r="S330" s="12"/>
      <c r="T330" s="12"/>
      <c r="U330" s="12"/>
    </row>
    <row r="331" spans="1:21" s="14" customFormat="1" x14ac:dyDescent="0.3">
      <c r="A331" s="13"/>
      <c r="B331" s="13" t="s">
        <v>3234</v>
      </c>
      <c r="C331" s="13" t="s">
        <v>3235</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3">
      <c r="A332" s="13"/>
      <c r="B332" s="13" t="s">
        <v>3237</v>
      </c>
      <c r="C332" s="13" t="s">
        <v>3238</v>
      </c>
      <c r="D332" s="13" t="s">
        <v>556</v>
      </c>
      <c r="E332" s="35"/>
      <c r="F332" s="35"/>
      <c r="G332" s="35"/>
      <c r="H332" s="35"/>
      <c r="I332" s="35"/>
      <c r="J332" s="35"/>
      <c r="K332" s="35"/>
      <c r="L332" s="35"/>
      <c r="M332" s="35"/>
      <c r="N332" s="35"/>
      <c r="O332" s="4"/>
      <c r="P332" s="35"/>
      <c r="Q332" s="35"/>
      <c r="R332" s="35"/>
      <c r="S332" s="12"/>
      <c r="T332" s="12"/>
      <c r="U332" s="12"/>
    </row>
    <row r="333" spans="1:21" s="14" customFormat="1" x14ac:dyDescent="0.3">
      <c r="A333" s="11"/>
      <c r="B333" s="11" t="s">
        <v>3295</v>
      </c>
      <c r="C333" s="11" t="s">
        <v>3296</v>
      </c>
      <c r="D333" s="11" t="s">
        <v>556</v>
      </c>
      <c r="E333" s="3"/>
      <c r="F333" s="3"/>
      <c r="G333" s="35"/>
      <c r="H333" s="35"/>
      <c r="I333" s="35" t="str">
        <f>IF(AND(ISNUMBER(I334),ISNUMBER(I335),ISNUMBER(I336),ISNUMBER(I337),ISNUMBER(I338),ISNUMBER(I339)), (I334+I335+I336-I337-I338-I339)/(I334+I335+I336), "")</f>
        <v/>
      </c>
      <c r="J333" s="35"/>
      <c r="K333" s="35" t="str">
        <f>IF(AND(ISNUMBER(K334),ISNUMBER(K335),ISNUMBER(K336),ISNUMBER(K337),ISNUMBER(K338),ISNUMBER(K339)), (K334+K335+K336-K337-K338-K339)/(K334+K335+K336), "")</f>
        <v/>
      </c>
      <c r="L333" s="35"/>
      <c r="M333" s="35" t="str">
        <f>IF(AND(ISNUMBER(M334),ISNUMBER(M335),ISNUMBER(M336),ISNUMBER(M337),ISNUMBER(M338),ISNUMBER(M339)), (M334+M335+M336-M337-M338-M339)/(M334+M335+M336), "")</f>
        <v/>
      </c>
      <c r="N333" s="35"/>
      <c r="O333" s="5" t="str">
        <f>IF(AND(ISNUMBER(O334),ISNUMBER(O335),ISNUMBER(O336),ISNUMBER(O337),ISNUMBER(O338),ISNUMBER(O339)), (O334+O335+O336-O337-O338-O339)/(O334+O335+O336), "")</f>
        <v/>
      </c>
      <c r="P333" s="35"/>
      <c r="Q333" s="35"/>
      <c r="R333" s="12"/>
      <c r="S333" s="12"/>
      <c r="T333" s="12"/>
      <c r="U333" s="12"/>
    </row>
    <row r="334" spans="1:21" s="14" customFormat="1" x14ac:dyDescent="0.3">
      <c r="A334" s="13"/>
      <c r="B334" s="13" t="s">
        <v>3302</v>
      </c>
      <c r="C334" s="13" t="s">
        <v>3303</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3">
      <c r="A335" s="13"/>
      <c r="B335" s="13" t="s">
        <v>3306</v>
      </c>
      <c r="C335" s="13" t="s">
        <v>3307</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3">
      <c r="A336" s="13"/>
      <c r="B336" s="13" t="s">
        <v>3310</v>
      </c>
      <c r="C336" s="13" t="s">
        <v>3311</v>
      </c>
      <c r="D336" s="13" t="s">
        <v>556</v>
      </c>
      <c r="E336" s="35"/>
      <c r="F336" s="35"/>
      <c r="G336" s="35"/>
      <c r="H336" s="35"/>
      <c r="I336" s="35"/>
      <c r="J336" s="35"/>
      <c r="K336" s="35"/>
      <c r="L336" s="35"/>
      <c r="M336" s="35"/>
      <c r="N336" s="35"/>
      <c r="O336" s="4"/>
      <c r="P336" s="35"/>
      <c r="Q336" s="35"/>
      <c r="R336" s="35"/>
      <c r="S336" s="12"/>
      <c r="T336" s="12"/>
      <c r="U336" s="12"/>
    </row>
    <row r="337" spans="1:21" s="14" customFormat="1" x14ac:dyDescent="0.3">
      <c r="A337" s="13"/>
      <c r="B337" s="13" t="s">
        <v>3313</v>
      </c>
      <c r="C337" s="13" t="s">
        <v>3314</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3">
      <c r="A338" s="13"/>
      <c r="B338" s="13" t="s">
        <v>3316</v>
      </c>
      <c r="C338" s="13" t="s">
        <v>3317</v>
      </c>
      <c r="D338" s="13" t="s">
        <v>556</v>
      </c>
      <c r="E338" s="35"/>
      <c r="F338" s="35"/>
      <c r="G338" s="35"/>
      <c r="H338" s="35"/>
      <c r="I338" s="35"/>
      <c r="J338" s="35"/>
      <c r="K338" s="35"/>
      <c r="L338" s="35"/>
      <c r="M338" s="35"/>
      <c r="N338" s="35"/>
      <c r="O338" s="4"/>
      <c r="P338" s="35"/>
      <c r="Q338" s="35"/>
      <c r="R338" s="35"/>
      <c r="S338" s="12"/>
      <c r="T338" s="12"/>
      <c r="U338" s="12"/>
    </row>
    <row r="339" spans="1:21" s="14" customFormat="1" x14ac:dyDescent="0.3">
      <c r="A339" s="13"/>
      <c r="B339" s="13" t="s">
        <v>3319</v>
      </c>
      <c r="C339" s="13" t="s">
        <v>3320</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3">
      <c r="A340" s="11"/>
      <c r="B340" s="11" t="s">
        <v>3339</v>
      </c>
      <c r="C340" s="11" t="s">
        <v>3340</v>
      </c>
      <c r="D340" s="11" t="s">
        <v>556</v>
      </c>
      <c r="E340" s="3"/>
      <c r="F340" s="3"/>
      <c r="G340" s="35"/>
      <c r="H340" s="35"/>
      <c r="I340" s="35" t="str">
        <f>IF(AND(ISNUMBER(I341),ISNUMBER(I342),ISNUMBER(I343)), (I341+I342)/I343, "")</f>
        <v/>
      </c>
      <c r="J340" s="35"/>
      <c r="K340" s="35" t="str">
        <f>IF(AND(ISNUMBER(K341),ISNUMBER(K342),ISNUMBER(K343)), (K341+K342)/K343, "")</f>
        <v/>
      </c>
      <c r="L340" s="35"/>
      <c r="M340" s="35" t="str">
        <f>IF(AND(ISNUMBER(M341),ISNUMBER(M342),ISNUMBER(M343)), (M341+M342)/M343, "")</f>
        <v/>
      </c>
      <c r="N340" s="35"/>
      <c r="O340" s="5" t="str">
        <f>IF(AND(ISNUMBER(O341),ISNUMBER(O342),ISNUMBER(O343)), (O341+O342)/O343, "")</f>
        <v/>
      </c>
      <c r="P340" s="35"/>
      <c r="Q340" s="35"/>
      <c r="R340" s="12"/>
      <c r="S340" s="12"/>
      <c r="T340" s="12"/>
      <c r="U340" s="12"/>
    </row>
    <row r="341" spans="1:21" s="14" customFormat="1" x14ac:dyDescent="0.3">
      <c r="A341" s="13"/>
      <c r="B341" s="13" t="s">
        <v>3345</v>
      </c>
      <c r="C341" s="13" t="s">
        <v>3346</v>
      </c>
      <c r="D341" s="13" t="s">
        <v>556</v>
      </c>
      <c r="E341" s="35"/>
      <c r="F341" s="35"/>
      <c r="G341" s="35"/>
      <c r="H341" s="35"/>
      <c r="I341" s="35"/>
      <c r="J341" s="35"/>
      <c r="K341" s="35"/>
      <c r="L341" s="35"/>
      <c r="M341" s="35"/>
      <c r="N341" s="35"/>
      <c r="O341" s="4"/>
      <c r="P341" s="35"/>
      <c r="Q341" s="35"/>
      <c r="R341" s="35"/>
      <c r="S341" s="12"/>
      <c r="T341" s="12"/>
      <c r="U341" s="12"/>
    </row>
    <row r="342" spans="1:21" s="14" customFormat="1" x14ac:dyDescent="0.3">
      <c r="A342" s="13"/>
      <c r="B342" s="13" t="s">
        <v>3348</v>
      </c>
      <c r="C342" s="13" t="s">
        <v>3349</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3">
      <c r="A343" s="13"/>
      <c r="B343" s="13" t="s">
        <v>3351</v>
      </c>
      <c r="C343" s="13" t="s">
        <v>3352</v>
      </c>
      <c r="D343" s="13" t="s">
        <v>556</v>
      </c>
      <c r="E343" s="35"/>
      <c r="F343" s="35"/>
      <c r="G343" s="35"/>
      <c r="H343" s="35"/>
      <c r="I343" s="35"/>
      <c r="J343" s="35"/>
      <c r="K343" s="35"/>
      <c r="L343" s="35"/>
      <c r="M343" s="35"/>
      <c r="N343" s="35"/>
      <c r="O343" s="4"/>
      <c r="P343" s="35"/>
      <c r="Q343" s="35"/>
      <c r="R343" s="35"/>
      <c r="S343" s="12"/>
      <c r="T343" s="12"/>
      <c r="U343" s="12"/>
    </row>
    <row r="344" spans="1:21" s="14" customFormat="1" x14ac:dyDescent="0.3">
      <c r="A344" s="11"/>
      <c r="B344" s="11" t="s">
        <v>3354</v>
      </c>
      <c r="C344" s="11" t="s">
        <v>3355</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3">
      <c r="A345" s="13"/>
      <c r="B345" s="13" t="s">
        <v>3360</v>
      </c>
      <c r="C345" s="13" t="s">
        <v>3361</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3">
      <c r="A346" s="13"/>
      <c r="B346" s="13" t="s">
        <v>3363</v>
      </c>
      <c r="C346" s="13" t="s">
        <v>3364</v>
      </c>
      <c r="D346" s="13" t="s">
        <v>556</v>
      </c>
      <c r="E346" s="35"/>
      <c r="F346" s="35"/>
      <c r="G346" s="35"/>
      <c r="H346" s="35"/>
      <c r="I346" s="35"/>
      <c r="J346" s="35"/>
      <c r="K346" s="35"/>
      <c r="L346" s="35"/>
      <c r="M346" s="35"/>
      <c r="N346" s="35"/>
      <c r="O346" s="4"/>
      <c r="P346" s="35"/>
      <c r="Q346" s="35"/>
      <c r="R346" s="35"/>
      <c r="S346" s="12"/>
      <c r="T346" s="12"/>
      <c r="U346" s="12"/>
    </row>
    <row r="347" spans="1:21" s="14" customFormat="1" ht="28.8" x14ac:dyDescent="0.3">
      <c r="A347" s="11"/>
      <c r="B347" s="11" t="s">
        <v>3382</v>
      </c>
      <c r="C347" s="11" t="s">
        <v>3383</v>
      </c>
      <c r="D347" s="11" t="s">
        <v>556</v>
      </c>
      <c r="E347" s="3"/>
      <c r="F347" s="3"/>
      <c r="G347" s="35"/>
      <c r="H347" s="35"/>
      <c r="I347" s="35" t="str">
        <f>IF(AND(ISNUMBER(I348),ISNUMBER(I349),ISNUMBER(I350),ISNUMBER(I351)), (I348+I349-I350-I351)/(I350+I351), "")</f>
        <v/>
      </c>
      <c r="J347" s="35"/>
      <c r="K347" s="35" t="str">
        <f>IF(AND(ISNUMBER(K348),ISNUMBER(K349),ISNUMBER(K350),ISNUMBER(K351)), (K348+K349-K350-K351)/(K350+K351), "")</f>
        <v/>
      </c>
      <c r="L347" s="35"/>
      <c r="M347" s="35" t="str">
        <f>IF(AND(ISNUMBER(M348),ISNUMBER(M349),ISNUMBER(M350),ISNUMBER(M351)), (M348+M349-M350-M351)/(M350+M351), "")</f>
        <v/>
      </c>
      <c r="N347" s="35"/>
      <c r="O347" s="5" t="str">
        <f>IF(AND(ISNUMBER(O348),ISNUMBER(O349),ISNUMBER(O350),ISNUMBER(O351)), (O348+O349-O350-O351)/(O350+O351), "")</f>
        <v/>
      </c>
      <c r="P347" s="35"/>
      <c r="Q347" s="35"/>
      <c r="R347" s="12"/>
      <c r="S347" s="12"/>
      <c r="T347" s="12"/>
      <c r="U347" s="12"/>
    </row>
    <row r="348" spans="1:21" s="14" customFormat="1" x14ac:dyDescent="0.3">
      <c r="A348" s="13"/>
      <c r="B348" s="13" t="s">
        <v>3389</v>
      </c>
      <c r="C348" s="13" t="s">
        <v>3390</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3">
      <c r="A349" s="13"/>
      <c r="B349" s="13" t="s">
        <v>3392</v>
      </c>
      <c r="C349" s="13" t="s">
        <v>3393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3">
      <c r="A350" s="13"/>
      <c r="B350" s="13" t="s">
        <v>3395</v>
      </c>
      <c r="C350" s="13" t="s">
        <v>3396</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3">
      <c r="A351" s="13"/>
      <c r="B351" s="13" t="s">
        <v>3398</v>
      </c>
      <c r="C351" s="13" t="s">
        <v>3399</v>
      </c>
      <c r="D351" s="13" t="s">
        <v>556</v>
      </c>
      <c r="E351" s="35"/>
      <c r="F351" s="35"/>
      <c r="G351" s="35"/>
      <c r="H351" s="35"/>
      <c r="I351" s="35"/>
      <c r="J351" s="35"/>
      <c r="K351" s="35"/>
      <c r="L351" s="35"/>
      <c r="M351" s="35"/>
      <c r="N351" s="35"/>
      <c r="O351" s="4"/>
      <c r="P351" s="35"/>
      <c r="Q351" s="35"/>
      <c r="R351" s="35"/>
      <c r="S351" s="12"/>
      <c r="T351" s="12"/>
      <c r="U351" s="12"/>
    </row>
    <row r="352" spans="1:21" s="14" customFormat="1" x14ac:dyDescent="0.3">
      <c r="A352" s="11"/>
      <c r="B352" s="11" t="s">
        <v>3428</v>
      </c>
      <c r="C352" s="11" t="s">
        <v>3429</v>
      </c>
      <c r="D352" s="11" t="s">
        <v>556</v>
      </c>
      <c r="E352" s="3"/>
      <c r="F352" s="3"/>
      <c r="G352" s="35"/>
      <c r="H352" s="35"/>
      <c r="I352" s="35" t="str">
        <f>IF(AND(ISNUMBER(I353),ISNUMBER(I354)), (I353-I354)/I354, "")</f>
        <v/>
      </c>
      <c r="J352" s="35"/>
      <c r="K352" s="35" t="str">
        <f>IF(AND(ISNUMBER(K353),ISNUMBER(K354)), (K353-K354)/K354, "")</f>
        <v/>
      </c>
      <c r="L352" s="35"/>
      <c r="M352" s="35" t="str">
        <f>IF(AND(ISNUMBER(M353),ISNUMBER(M354)), (M353-M354)/M354, "")</f>
        <v/>
      </c>
      <c r="N352" s="35"/>
      <c r="O352" s="5" t="str">
        <f>IF(AND(ISNUMBER(O353),ISNUMBER(O354)), (O353-O354)/O354, "")</f>
        <v/>
      </c>
      <c r="P352" s="35"/>
      <c r="Q352" s="35"/>
      <c r="R352" s="12"/>
      <c r="S352" s="12"/>
      <c r="T352" s="12"/>
      <c r="U352" s="12"/>
    </row>
    <row r="353" spans="1:21" s="14" customFormat="1" x14ac:dyDescent="0.3">
      <c r="A353" s="13"/>
      <c r="B353" s="13" t="s">
        <v>3434</v>
      </c>
      <c r="C353" s="13" t="s">
        <v>3435</v>
      </c>
      <c r="D353" s="13" t="s">
        <v>556</v>
      </c>
      <c r="E353" s="35"/>
      <c r="F353" s="35"/>
      <c r="G353" s="35"/>
      <c r="H353" s="35"/>
      <c r="I353" s="35"/>
      <c r="J353" s="35"/>
      <c r="K353" s="35"/>
      <c r="L353" s="35"/>
      <c r="M353" s="35"/>
      <c r="N353" s="35"/>
      <c r="O353" s="4"/>
      <c r="P353" s="35"/>
      <c r="Q353" s="35"/>
      <c r="R353" s="35"/>
      <c r="S353" s="12"/>
      <c r="T353" s="12"/>
      <c r="U353" s="12"/>
    </row>
    <row r="354" spans="1:21" s="14" customFormat="1" x14ac:dyDescent="0.3">
      <c r="A354" s="13"/>
      <c r="B354" s="13" t="s">
        <v>3437</v>
      </c>
      <c r="C354" s="13" t="s">
        <v>3438</v>
      </c>
      <c r="D354" s="13" t="s">
        <v>556</v>
      </c>
      <c r="E354" s="35"/>
      <c r="F354" s="35"/>
      <c r="G354" s="35"/>
      <c r="H354" s="35"/>
      <c r="I354" s="35"/>
      <c r="J354" s="35"/>
      <c r="K354" s="35"/>
      <c r="L354" s="35"/>
      <c r="M354" s="35"/>
      <c r="N354" s="35"/>
      <c r="O354" s="4"/>
      <c r="P354" s="35"/>
      <c r="Q354" s="35"/>
      <c r="R354" s="35"/>
      <c r="S354" s="12"/>
      <c r="T354" s="12"/>
      <c r="U354" s="12"/>
    </row>
    <row r="355" spans="1:21" s="14" customFormat="1" x14ac:dyDescent="0.3">
      <c r="A355" s="11"/>
      <c r="B355" s="11" t="s">
        <v>3466</v>
      </c>
      <c r="C355" s="11" t="s">
        <v>3467</v>
      </c>
      <c r="D355" s="11" t="s">
        <v>556</v>
      </c>
      <c r="E355" s="3"/>
      <c r="F355" s="3"/>
      <c r="G355" s="35"/>
      <c r="H355" s="35"/>
      <c r="I355" s="35" t="str">
        <f>IF(AND(ISNUMBER(I356),ISNUMBER(I357)), (I356-I357)/I357, "")</f>
        <v/>
      </c>
      <c r="J355" s="35"/>
      <c r="K355" s="35" t="str">
        <f>IF(AND(ISNUMBER(K356),ISNUMBER(K357)), (K356-K357)/K357, "")</f>
        <v/>
      </c>
      <c r="L355" s="35"/>
      <c r="M355" s="35" t="str">
        <f>IF(AND(ISNUMBER(M356),ISNUMBER(M357)), (M356-M357)/M357, "")</f>
        <v/>
      </c>
      <c r="N355" s="35"/>
      <c r="O355" s="5" t="str">
        <f>IF(AND(ISNUMBER(O356),ISNUMBER(O357)), (O356-O357)/O357, "")</f>
        <v/>
      </c>
      <c r="P355" s="35"/>
      <c r="Q355" s="35"/>
      <c r="R355" s="12"/>
      <c r="S355" s="12"/>
      <c r="T355" s="12"/>
      <c r="U355" s="12"/>
    </row>
    <row r="356" spans="1:21" s="14" customFormat="1" x14ac:dyDescent="0.3">
      <c r="A356" s="13"/>
      <c r="B356" s="13" t="s">
        <v>3472</v>
      </c>
      <c r="C356" s="13" t="s">
        <v>3473</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3">
      <c r="A357" s="13"/>
      <c r="B357" s="13" t="s">
        <v>3475</v>
      </c>
      <c r="C357" s="13" t="s">
        <v>3476</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3">
      <c r="A358" s="11"/>
      <c r="B358" s="11" t="s">
        <v>3564</v>
      </c>
      <c r="C358" s="11" t="s">
        <v>3565</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3">
      <c r="A359" s="13"/>
      <c r="B359" s="13" t="s">
        <v>3572</v>
      </c>
      <c r="C359" s="13" t="s">
        <v>3573</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3">
      <c r="A360" s="13"/>
      <c r="B360" s="13" t="s">
        <v>3575</v>
      </c>
      <c r="C360" s="13" t="s">
        <v>3576</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3">
      <c r="A361" s="11"/>
      <c r="B361" s="11" t="s">
        <v>3613</v>
      </c>
      <c r="C361" s="11" t="s">
        <v>3614</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3">
      <c r="A362" s="13"/>
      <c r="B362" s="13" t="s">
        <v>3619</v>
      </c>
      <c r="C362" s="13" t="s">
        <v>3620</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3">
      <c r="A363" s="13"/>
      <c r="B363" s="13" t="s">
        <v>3622</v>
      </c>
      <c r="C363" s="13" t="s">
        <v>3623</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3">
      <c r="A364" s="11"/>
      <c r="B364" s="11" t="s">
        <v>3625</v>
      </c>
      <c r="C364" s="11" t="s">
        <v>3626</v>
      </c>
      <c r="D364" s="11" t="s">
        <v>556</v>
      </c>
      <c r="E364" s="3"/>
      <c r="F364" s="3"/>
      <c r="G364" s="35"/>
      <c r="H364" s="35"/>
      <c r="I364" s="35" t="str">
        <f>IF(AND(ISNUMBER(I365),ISNUMBER(I366)), (I365-I366)/I365, "")</f>
        <v/>
      </c>
      <c r="J364" s="35"/>
      <c r="K364" s="35" t="str">
        <f>IF(AND(ISNUMBER(K365),ISNUMBER(K366)), (K365-K366)/K365, "")</f>
        <v/>
      </c>
      <c r="L364" s="35"/>
      <c r="M364" s="35" t="str">
        <f>IF(AND(ISNUMBER(M365),ISNUMBER(M366)), (M365-M366)/M365, "")</f>
        <v/>
      </c>
      <c r="N364" s="35"/>
      <c r="O364" s="5" t="str">
        <f>IF(AND(ISNUMBER(O365),ISNUMBER(O366)), (O365-O366)/O365, "")</f>
        <v/>
      </c>
      <c r="P364" s="35"/>
      <c r="Q364" s="35"/>
      <c r="R364" s="12"/>
      <c r="S364" s="12"/>
      <c r="T364" s="12"/>
      <c r="U364" s="12"/>
    </row>
    <row r="365" spans="1:21" s="14" customFormat="1" x14ac:dyDescent="0.3">
      <c r="A365" s="13"/>
      <c r="B365" s="13" t="s">
        <v>3631</v>
      </c>
      <c r="C365" s="13" t="s">
        <v>3632</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3">
      <c r="A366" s="13"/>
      <c r="B366" s="13" t="s">
        <v>3634</v>
      </c>
      <c r="C366" s="13" t="s">
        <v>3635</v>
      </c>
      <c r="D366" s="13" t="s">
        <v>556</v>
      </c>
      <c r="E366" s="35"/>
      <c r="F366" s="35"/>
      <c r="G366" s="35"/>
      <c r="H366" s="35"/>
      <c r="I366" s="35"/>
      <c r="J366" s="35"/>
      <c r="K366" s="35"/>
      <c r="L366" s="35"/>
      <c r="M366" s="35"/>
      <c r="N366" s="35"/>
      <c r="O366" s="4"/>
      <c r="P366" s="35"/>
      <c r="Q366" s="35"/>
      <c r="R366" s="35"/>
      <c r="S366" s="12"/>
      <c r="T366" s="12"/>
      <c r="U366" s="12"/>
    </row>
    <row r="367" spans="1:21" s="14" customFormat="1" ht="15.6" x14ac:dyDescent="0.3">
      <c r="A367" s="9"/>
      <c r="B367" s="9" t="s">
        <v>556</v>
      </c>
      <c r="C367" s="9" t="s">
        <v>4557</v>
      </c>
      <c r="D367" s="10" t="s">
        <v>556</v>
      </c>
      <c r="E367" s="10"/>
      <c r="F367" s="10"/>
      <c r="G367" s="10"/>
      <c r="H367" s="10"/>
      <c r="I367" s="10"/>
      <c r="J367" s="10"/>
      <c r="K367" s="10"/>
      <c r="L367" s="10"/>
      <c r="M367" s="10"/>
      <c r="N367" s="10"/>
      <c r="O367" s="10"/>
      <c r="P367" s="10"/>
      <c r="Q367" s="10"/>
      <c r="R367" s="10"/>
      <c r="S367" s="10"/>
      <c r="T367" s="10"/>
      <c r="U367" s="10"/>
    </row>
    <row r="368" spans="1:21" s="14" customFormat="1" x14ac:dyDescent="0.3">
      <c r="A368" s="11"/>
      <c r="B368" s="11" t="s">
        <v>4558</v>
      </c>
      <c r="C368" s="11" t="s">
        <v>3857</v>
      </c>
      <c r="D368" s="11" t="s">
        <v>556</v>
      </c>
      <c r="E368" s="3"/>
      <c r="F368" s="35"/>
      <c r="G368" s="35"/>
      <c r="H368" s="35"/>
      <c r="I368" s="35"/>
      <c r="J368" s="35"/>
      <c r="K368" s="35"/>
      <c r="L368" s="35"/>
      <c r="M368" s="35"/>
      <c r="N368" s="35"/>
      <c r="O368" s="4"/>
      <c r="P368" s="35"/>
      <c r="Q368" s="35"/>
      <c r="R368" s="35"/>
      <c r="S368" s="12"/>
      <c r="T368" s="12"/>
      <c r="U368" s="12"/>
    </row>
    <row r="369" spans="1:21" s="14" customFormat="1" x14ac:dyDescent="0.3">
      <c r="A369" s="11"/>
      <c r="B369" s="11" t="s">
        <v>4559</v>
      </c>
      <c r="C369" s="11" t="s">
        <v>3939</v>
      </c>
      <c r="D369" s="11" t="s">
        <v>556</v>
      </c>
      <c r="E369" s="3"/>
      <c r="F369" s="35"/>
      <c r="G369" s="35"/>
      <c r="H369" s="35"/>
      <c r="I369" s="35"/>
      <c r="J369" s="35"/>
      <c r="K369" s="35"/>
      <c r="L369" s="35"/>
      <c r="M369" s="35"/>
      <c r="N369" s="35"/>
      <c r="O369" s="4"/>
      <c r="P369" s="35"/>
      <c r="Q369" s="35"/>
      <c r="R369" s="35"/>
      <c r="S369" s="12"/>
      <c r="T369" s="12"/>
      <c r="U369" s="12"/>
    </row>
    <row r="370" spans="1:21" s="14" customFormat="1" x14ac:dyDescent="0.3">
      <c r="A370" s="11"/>
      <c r="B370" s="11" t="s">
        <v>4560</v>
      </c>
      <c r="C370" s="11" t="s">
        <v>3989</v>
      </c>
      <c r="D370" s="11" t="s">
        <v>556</v>
      </c>
      <c r="E370" s="3"/>
      <c r="F370" s="35"/>
      <c r="G370" s="35"/>
      <c r="H370" s="35"/>
      <c r="I370" s="35"/>
      <c r="J370" s="35"/>
      <c r="K370" s="35"/>
      <c r="L370" s="35"/>
      <c r="M370" s="35"/>
      <c r="N370" s="35"/>
      <c r="O370" s="4"/>
      <c r="P370" s="35"/>
      <c r="Q370" s="35"/>
      <c r="R370" s="35"/>
      <c r="S370" s="12"/>
      <c r="T370" s="12"/>
      <c r="U370" s="12"/>
    </row>
    <row r="371" spans="1:21" s="14" customFormat="1" x14ac:dyDescent="0.3">
      <c r="A371" s="11"/>
      <c r="B371" s="11" t="s">
        <v>4561</v>
      </c>
      <c r="C371" s="11" t="s">
        <v>4018</v>
      </c>
      <c r="D371" s="11" t="s">
        <v>556</v>
      </c>
      <c r="E371" s="3"/>
      <c r="F371" s="35"/>
      <c r="G371" s="35"/>
      <c r="H371" s="35"/>
      <c r="I371" s="35"/>
      <c r="J371" s="35"/>
      <c r="K371" s="35"/>
      <c r="L371" s="35"/>
      <c r="M371" s="35"/>
      <c r="N371" s="35"/>
      <c r="O371" s="4"/>
      <c r="P371" s="35"/>
      <c r="Q371" s="35"/>
      <c r="R371" s="35"/>
      <c r="S371" s="12"/>
      <c r="T371" s="12"/>
      <c r="U371" s="12"/>
    </row>
    <row r="372" spans="1:21" s="14" customFormat="1" x14ac:dyDescent="0.3">
      <c r="A372" s="11"/>
      <c r="B372" s="11" t="s">
        <v>4562</v>
      </c>
      <c r="C372" s="11" t="s">
        <v>4028</v>
      </c>
      <c r="D372" s="11" t="s">
        <v>556</v>
      </c>
      <c r="E372" s="3"/>
      <c r="F372" s="35"/>
      <c r="G372" s="35"/>
      <c r="H372" s="35"/>
      <c r="I372" s="35"/>
      <c r="J372" s="35"/>
      <c r="K372" s="35"/>
      <c r="L372" s="35"/>
      <c r="M372" s="35"/>
      <c r="N372" s="35"/>
      <c r="O372" s="4"/>
      <c r="P372" s="35"/>
      <c r="Q372" s="35"/>
      <c r="R372" s="35"/>
      <c r="S372" s="12"/>
      <c r="T372" s="12"/>
      <c r="U372" s="12"/>
    </row>
    <row r="373" spans="1:21" s="14" customFormat="1" x14ac:dyDescent="0.3">
      <c r="A373" s="11"/>
      <c r="B373" s="11" t="s">
        <v>4563</v>
      </c>
      <c r="C373" s="11" t="s">
        <v>4038</v>
      </c>
      <c r="D373" s="11" t="s">
        <v>556</v>
      </c>
      <c r="E373" s="3"/>
      <c r="F373" s="35"/>
      <c r="G373" s="35"/>
      <c r="H373" s="35"/>
      <c r="I373" s="35"/>
      <c r="J373" s="35"/>
      <c r="K373" s="35"/>
      <c r="L373" s="35"/>
      <c r="M373" s="35"/>
      <c r="N373" s="35"/>
      <c r="O373" s="4"/>
      <c r="P373" s="35"/>
      <c r="Q373" s="35"/>
      <c r="R373" s="35"/>
      <c r="S373" s="12"/>
      <c r="T373" s="12"/>
      <c r="U373" s="12"/>
    </row>
    <row r="374" spans="1:21" s="14" customFormat="1" x14ac:dyDescent="0.3">
      <c r="A374" s="11"/>
      <c r="B374" s="11" t="s">
        <v>4564</v>
      </c>
      <c r="C374" s="11" t="s">
        <v>4062</v>
      </c>
      <c r="D374" s="11" t="s">
        <v>556</v>
      </c>
      <c r="E374" s="3"/>
      <c r="F374" s="35"/>
      <c r="G374" s="35"/>
      <c r="H374" s="35"/>
      <c r="I374" s="35"/>
      <c r="J374" s="35"/>
      <c r="K374" s="35"/>
      <c r="L374" s="35"/>
      <c r="M374" s="35"/>
      <c r="N374" s="35"/>
      <c r="O374" s="4"/>
      <c r="P374" s="35"/>
      <c r="Q374" s="35"/>
      <c r="R374" s="35"/>
      <c r="S374" s="12"/>
      <c r="T374" s="12"/>
      <c r="U374" s="12"/>
    </row>
    <row r="375" spans="1:21" s="14" customFormat="1" x14ac:dyDescent="0.3">
      <c r="A375" s="11"/>
      <c r="B375" s="11" t="s">
        <v>4565</v>
      </c>
      <c r="C375" s="11" t="s">
        <v>4072</v>
      </c>
      <c r="D375" s="11" t="s">
        <v>556</v>
      </c>
      <c r="E375" s="3"/>
      <c r="F375" s="35"/>
      <c r="G375" s="35"/>
      <c r="H375" s="35"/>
      <c r="I375" s="35"/>
      <c r="J375" s="35"/>
      <c r="K375" s="35"/>
      <c r="L375" s="35"/>
      <c r="M375" s="35"/>
      <c r="N375" s="35"/>
      <c r="O375" s="4"/>
      <c r="P375" s="35"/>
      <c r="Q375" s="35"/>
      <c r="R375" s="35"/>
      <c r="S375" s="12"/>
      <c r="T375" s="12"/>
      <c r="U375" s="12"/>
    </row>
    <row r="376" spans="1:21" s="14" customFormat="1" x14ac:dyDescent="0.3">
      <c r="A376" s="11"/>
      <c r="B376" s="11" t="s">
        <v>4566</v>
      </c>
      <c r="C376" s="11" t="s">
        <v>4082</v>
      </c>
      <c r="D376" s="11" t="s">
        <v>556</v>
      </c>
      <c r="E376" s="3"/>
      <c r="F376" s="35"/>
      <c r="G376" s="35"/>
      <c r="H376" s="35"/>
      <c r="I376" s="35"/>
      <c r="J376" s="35"/>
      <c r="K376" s="35"/>
      <c r="L376" s="35"/>
      <c r="M376" s="35"/>
      <c r="N376" s="35"/>
      <c r="O376" s="4"/>
      <c r="P376" s="35"/>
      <c r="Q376" s="35"/>
      <c r="R376" s="35"/>
      <c r="S376" s="12"/>
      <c r="T376" s="12"/>
      <c r="U376" s="12"/>
    </row>
    <row r="377" spans="1:21" s="14" customFormat="1" x14ac:dyDescent="0.3">
      <c r="A377" s="11"/>
      <c r="B377" s="11" t="s">
        <v>4567</v>
      </c>
      <c r="C377" s="11" t="s">
        <v>4092</v>
      </c>
      <c r="D377" s="11" t="s">
        <v>556</v>
      </c>
      <c r="E377" s="3"/>
      <c r="F377" s="35"/>
      <c r="G377" s="35"/>
      <c r="H377" s="35"/>
      <c r="I377" s="35"/>
      <c r="J377" s="35"/>
      <c r="K377" s="35"/>
      <c r="L377" s="35"/>
      <c r="M377" s="35"/>
      <c r="N377" s="35"/>
      <c r="O377" s="4"/>
      <c r="P377" s="35"/>
      <c r="Q377" s="35"/>
      <c r="R377" s="35"/>
      <c r="S377" s="12"/>
      <c r="T377" s="12"/>
      <c r="U377" s="12"/>
    </row>
    <row r="378" spans="1:21" s="14" customFormat="1" x14ac:dyDescent="0.3">
      <c r="A378" s="11"/>
      <c r="B378" s="11" t="s">
        <v>4568</v>
      </c>
      <c r="C378" s="11" t="s">
        <v>4099</v>
      </c>
      <c r="D378" s="11" t="s">
        <v>556</v>
      </c>
      <c r="E378" s="3"/>
      <c r="F378" s="35"/>
      <c r="G378" s="35"/>
      <c r="H378" s="35"/>
      <c r="I378" s="35"/>
      <c r="J378" s="35"/>
      <c r="K378" s="35"/>
      <c r="L378" s="35"/>
      <c r="M378" s="35"/>
      <c r="N378" s="35"/>
      <c r="O378" s="4"/>
      <c r="P378" s="35"/>
      <c r="Q378" s="35"/>
      <c r="R378" s="35"/>
      <c r="S378" s="12"/>
      <c r="T378" s="12"/>
      <c r="U378" s="12"/>
    </row>
    <row r="379" spans="1:21" s="14" customFormat="1" x14ac:dyDescent="0.3">
      <c r="A379" s="11"/>
      <c r="B379" s="11" t="s">
        <v>4569</v>
      </c>
      <c r="C379" s="11" t="s">
        <v>4105</v>
      </c>
      <c r="D379" s="11" t="s">
        <v>556</v>
      </c>
      <c r="E379" s="3"/>
      <c r="F379" s="35"/>
      <c r="G379" s="35"/>
      <c r="H379" s="35"/>
      <c r="I379" s="35"/>
      <c r="J379" s="35"/>
      <c r="K379" s="35"/>
      <c r="L379" s="35"/>
      <c r="M379" s="35"/>
      <c r="N379" s="35"/>
      <c r="O379" s="4"/>
      <c r="P379" s="35"/>
      <c r="Q379" s="35"/>
      <c r="R379" s="35"/>
      <c r="S379" s="12"/>
      <c r="T379" s="12"/>
      <c r="U379" s="12"/>
    </row>
    <row r="380" spans="1:21" s="14" customFormat="1" x14ac:dyDescent="0.3">
      <c r="A380" s="11"/>
      <c r="B380" s="11" t="s">
        <v>4570</v>
      </c>
      <c r="C380" s="11" t="s">
        <v>4140</v>
      </c>
      <c r="D380" s="11" t="s">
        <v>556</v>
      </c>
      <c r="E380" s="3"/>
      <c r="F380" s="35"/>
      <c r="G380" s="35"/>
      <c r="H380" s="35"/>
      <c r="I380" s="35"/>
      <c r="J380" s="35"/>
      <c r="K380" s="35"/>
      <c r="L380" s="35"/>
      <c r="M380" s="35"/>
      <c r="N380" s="35"/>
      <c r="O380" s="4"/>
      <c r="P380" s="35"/>
      <c r="Q380" s="35"/>
      <c r="R380" s="35"/>
      <c r="S380" s="12"/>
      <c r="T380" s="12"/>
      <c r="U380" s="12"/>
    </row>
    <row r="381" spans="1:21" s="14" customFormat="1" x14ac:dyDescent="0.3">
      <c r="A381" s="11"/>
      <c r="B381" s="11" t="s">
        <v>4571</v>
      </c>
      <c r="C381" s="11" t="s">
        <v>4153</v>
      </c>
      <c r="D381" s="11" t="s">
        <v>556</v>
      </c>
      <c r="E381" s="3"/>
      <c r="F381" s="35"/>
      <c r="G381" s="35"/>
      <c r="H381" s="35"/>
      <c r="I381" s="35"/>
      <c r="J381" s="35"/>
      <c r="K381" s="35"/>
      <c r="L381" s="35"/>
      <c r="M381" s="35"/>
      <c r="N381" s="35"/>
      <c r="O381" s="4"/>
      <c r="P381" s="35"/>
      <c r="Q381" s="35"/>
      <c r="R381" s="35"/>
      <c r="S381" s="12"/>
      <c r="T381" s="12"/>
      <c r="U381" s="12"/>
    </row>
    <row r="382" spans="1:21" s="14" customFormat="1" x14ac:dyDescent="0.3">
      <c r="A382" s="11"/>
      <c r="B382" s="11" t="s">
        <v>4589</v>
      </c>
      <c r="C382" s="11" t="s">
        <v>4213</v>
      </c>
      <c r="D382" s="11" t="s">
        <v>556</v>
      </c>
      <c r="E382" s="3"/>
      <c r="F382" s="35"/>
      <c r="G382" s="35"/>
      <c r="H382" s="35"/>
      <c r="I382" s="35"/>
      <c r="J382" s="35"/>
      <c r="K382" s="35"/>
      <c r="L382" s="35"/>
      <c r="M382" s="35"/>
      <c r="N382" s="35"/>
      <c r="O382" s="4"/>
      <c r="P382" s="35"/>
      <c r="Q382" s="35"/>
      <c r="R382" s="35"/>
      <c r="S382" s="12"/>
      <c r="T382" s="12"/>
      <c r="U382" s="12"/>
    </row>
    <row r="383" spans="1:21" s="14" customFormat="1" x14ac:dyDescent="0.3">
      <c r="A383" s="11"/>
      <c r="B383" s="11" t="s">
        <v>4590</v>
      </c>
      <c r="C383" s="11" t="s">
        <v>4321</v>
      </c>
      <c r="D383" s="11" t="s">
        <v>556</v>
      </c>
      <c r="E383" s="3"/>
      <c r="F383" s="35"/>
      <c r="G383" s="35"/>
      <c r="H383" s="35"/>
      <c r="I383" s="35"/>
      <c r="J383" s="35"/>
      <c r="K383" s="35"/>
      <c r="L383" s="35"/>
      <c r="M383" s="35"/>
      <c r="N383" s="35"/>
      <c r="O383" s="4"/>
      <c r="P383" s="35"/>
      <c r="Q383" s="35"/>
      <c r="R383" s="35"/>
      <c r="S383" s="12"/>
      <c r="T383" s="12"/>
      <c r="U383" s="12"/>
    </row>
    <row r="384" spans="1:21" s="14" customFormat="1" x14ac:dyDescent="0.3">
      <c r="A384" s="11"/>
      <c r="B384" s="11" t="s">
        <v>4591</v>
      </c>
      <c r="C384" s="11" t="s">
        <v>4328</v>
      </c>
      <c r="D384" s="11" t="s">
        <v>556</v>
      </c>
      <c r="E384" s="3"/>
      <c r="F384" s="35"/>
      <c r="G384" s="35"/>
      <c r="H384" s="35"/>
      <c r="I384" s="35"/>
      <c r="J384" s="35"/>
      <c r="K384" s="35"/>
      <c r="L384" s="35"/>
      <c r="M384" s="35"/>
      <c r="N384" s="35"/>
      <c r="O384" s="4"/>
      <c r="P384" s="35"/>
      <c r="Q384" s="35"/>
      <c r="R384" s="35"/>
      <c r="S384" s="12"/>
      <c r="T384" s="12"/>
      <c r="U384" s="12"/>
    </row>
    <row r="385" spans="1:21" s="14" customFormat="1" x14ac:dyDescent="0.3">
      <c r="A385" s="11"/>
      <c r="B385" s="11" t="s">
        <v>4572</v>
      </c>
      <c r="C385" s="11" t="s">
        <v>4358</v>
      </c>
      <c r="D385" s="11" t="s">
        <v>556</v>
      </c>
      <c r="E385" s="3"/>
      <c r="F385" s="35"/>
      <c r="G385" s="35"/>
      <c r="H385" s="35"/>
      <c r="I385" s="35"/>
      <c r="J385" s="35"/>
      <c r="K385" s="35"/>
      <c r="L385" s="35"/>
      <c r="M385" s="35"/>
      <c r="N385" s="35"/>
      <c r="O385" s="4"/>
      <c r="P385" s="35"/>
      <c r="Q385" s="35"/>
      <c r="R385" s="35"/>
      <c r="S385" s="12"/>
      <c r="T385" s="12"/>
      <c r="U385" s="12"/>
    </row>
    <row r="386" spans="1:21" s="14" customFormat="1" x14ac:dyDescent="0.3">
      <c r="A386" s="11"/>
      <c r="B386" s="11" t="s">
        <v>4573</v>
      </c>
      <c r="C386" s="11" t="s">
        <v>4367</v>
      </c>
      <c r="D386" s="11" t="s">
        <v>556</v>
      </c>
      <c r="E386" s="3"/>
      <c r="F386" s="35"/>
      <c r="G386" s="35"/>
      <c r="H386" s="35"/>
      <c r="I386" s="35"/>
      <c r="J386" s="35"/>
      <c r="K386" s="35"/>
      <c r="L386" s="35"/>
      <c r="M386" s="35"/>
      <c r="N386" s="35"/>
      <c r="O386" s="4"/>
      <c r="P386" s="35"/>
      <c r="Q386" s="35"/>
      <c r="R386" s="35"/>
      <c r="S386" s="12"/>
      <c r="T386" s="12"/>
      <c r="U386" s="12"/>
    </row>
    <row r="387" spans="1:21" s="14" customFormat="1" x14ac:dyDescent="0.3">
      <c r="A387" s="11"/>
      <c r="B387" s="11" t="s">
        <v>5002</v>
      </c>
      <c r="C387" s="11" t="s">
        <v>4970</v>
      </c>
      <c r="D387" s="11" t="s">
        <v>556</v>
      </c>
      <c r="E387" s="3"/>
      <c r="F387" s="35"/>
      <c r="G387" s="35"/>
      <c r="H387" s="35"/>
      <c r="I387" s="35"/>
      <c r="J387" s="35"/>
      <c r="K387" s="35"/>
      <c r="L387" s="35"/>
      <c r="M387" s="35"/>
      <c r="N387" s="35"/>
      <c r="O387" s="4"/>
      <c r="P387" s="35"/>
      <c r="Q387" s="35"/>
      <c r="R387" s="35"/>
      <c r="S387" s="12"/>
      <c r="T387" s="12"/>
      <c r="U387" s="12"/>
    </row>
    <row r="388" spans="1:21" s="14" customFormat="1" ht="15.6" x14ac:dyDescent="0.3">
      <c r="A388" s="9"/>
      <c r="B388" s="9" t="s">
        <v>556</v>
      </c>
      <c r="C388" s="9" t="s">
        <v>4575</v>
      </c>
      <c r="D388" s="10" t="s">
        <v>556</v>
      </c>
      <c r="E388" s="10"/>
      <c r="F388" s="10"/>
      <c r="G388" s="10"/>
      <c r="H388" s="10"/>
      <c r="I388" s="10"/>
      <c r="J388" s="10"/>
      <c r="K388" s="10"/>
      <c r="L388" s="10"/>
      <c r="M388" s="10"/>
      <c r="N388" s="10"/>
      <c r="O388" s="10"/>
      <c r="P388" s="10"/>
      <c r="Q388" s="10"/>
      <c r="R388" s="10"/>
      <c r="S388" s="10"/>
      <c r="T388" s="10"/>
      <c r="U388" s="10"/>
    </row>
    <row r="389" spans="1:21" s="14" customFormat="1" x14ac:dyDescent="0.3">
      <c r="A389" s="11"/>
      <c r="B389" s="11" t="s">
        <v>4402</v>
      </c>
      <c r="C389" s="11" t="s">
        <v>4403</v>
      </c>
      <c r="D389" s="11" t="s">
        <v>556</v>
      </c>
      <c r="E389" s="35"/>
      <c r="F389" s="35"/>
      <c r="G389" s="35"/>
      <c r="H389" s="35"/>
      <c r="I389" s="35"/>
      <c r="J389" s="35"/>
      <c r="K389" s="35"/>
      <c r="L389" s="35"/>
      <c r="M389" s="35"/>
      <c r="N389" s="35"/>
      <c r="O389" s="4"/>
      <c r="P389" s="35"/>
      <c r="Q389" s="35"/>
      <c r="R389" s="35"/>
      <c r="S389" s="12"/>
      <c r="T389" s="12"/>
      <c r="U389" s="12"/>
    </row>
    <row r="390" spans="1:21" s="14" customFormat="1" x14ac:dyDescent="0.3">
      <c r="A390" s="11"/>
      <c r="B390" s="11" t="s">
        <v>4406</v>
      </c>
      <c r="C390" s="11" t="s">
        <v>4407</v>
      </c>
      <c r="D390" s="11" t="s">
        <v>556</v>
      </c>
      <c r="E390" s="35"/>
      <c r="F390" s="35"/>
      <c r="G390" s="35"/>
      <c r="H390" s="35"/>
      <c r="I390" s="35"/>
      <c r="J390" s="35"/>
      <c r="K390" s="35"/>
      <c r="L390" s="35"/>
      <c r="M390" s="35"/>
      <c r="N390" s="35"/>
      <c r="O390" s="4"/>
      <c r="P390" s="35"/>
      <c r="Q390" s="35"/>
      <c r="R390" s="35"/>
      <c r="S390" s="12"/>
      <c r="T390" s="12"/>
      <c r="U390" s="12"/>
    </row>
    <row r="391" spans="1:21" s="14" customFormat="1" x14ac:dyDescent="0.3">
      <c r="A391" s="11"/>
      <c r="B391" s="11" t="s">
        <v>4408</v>
      </c>
      <c r="C391" s="11" t="s">
        <v>4409</v>
      </c>
      <c r="D391" s="11" t="s">
        <v>556</v>
      </c>
      <c r="E391" s="35"/>
      <c r="F391" s="35"/>
      <c r="G391" s="35"/>
      <c r="H391" s="35"/>
      <c r="I391" s="35"/>
      <c r="J391" s="35"/>
      <c r="K391" s="35"/>
      <c r="L391" s="35"/>
      <c r="M391" s="35"/>
      <c r="N391" s="35"/>
      <c r="O391" s="4"/>
      <c r="P391" s="35"/>
      <c r="Q391" s="35"/>
      <c r="R391" s="35"/>
      <c r="S391" s="12"/>
      <c r="T391" s="12"/>
      <c r="U391" s="12"/>
    </row>
    <row r="392" spans="1:21" s="14" customFormat="1" x14ac:dyDescent="0.3">
      <c r="A392" s="11"/>
      <c r="B392" s="11" t="s">
        <v>4410</v>
      </c>
      <c r="C392" s="11" t="s">
        <v>4411</v>
      </c>
      <c r="D392" s="11" t="s">
        <v>556</v>
      </c>
      <c r="E392" s="35"/>
      <c r="F392" s="35"/>
      <c r="G392" s="35"/>
      <c r="H392" s="35"/>
      <c r="I392" s="35"/>
      <c r="J392" s="35"/>
      <c r="K392" s="35"/>
      <c r="L392" s="35"/>
      <c r="M392" s="35"/>
      <c r="N392" s="35"/>
      <c r="O392" s="4"/>
      <c r="P392" s="35"/>
      <c r="Q392" s="35"/>
      <c r="R392" s="35"/>
      <c r="S392" s="12"/>
      <c r="T392" s="12"/>
      <c r="U392" s="12"/>
    </row>
    <row r="393" spans="1:21" s="14" customFormat="1" ht="28.8" x14ac:dyDescent="0.3">
      <c r="A393" s="11"/>
      <c r="B393" s="11" t="s">
        <v>4412</v>
      </c>
      <c r="C393" s="11" t="s">
        <v>4413</v>
      </c>
      <c r="D393" s="11" t="s">
        <v>556</v>
      </c>
      <c r="E393" s="35"/>
      <c r="F393" s="35"/>
      <c r="G393" s="35"/>
      <c r="H393" s="35"/>
      <c r="I393" s="35"/>
      <c r="J393" s="35"/>
      <c r="K393" s="35"/>
      <c r="L393" s="35"/>
      <c r="M393" s="35"/>
      <c r="N393" s="35"/>
      <c r="O393" s="4"/>
      <c r="P393" s="35"/>
      <c r="Q393" s="35"/>
      <c r="R393" s="35"/>
      <c r="S393" s="12"/>
      <c r="T393" s="12"/>
      <c r="U393" s="12"/>
    </row>
    <row r="394" spans="1:21" s="14" customFormat="1" ht="28.8" x14ac:dyDescent="0.3">
      <c r="A394" s="11"/>
      <c r="B394" s="11" t="s">
        <v>4414</v>
      </c>
      <c r="C394" s="11" t="s">
        <v>4415</v>
      </c>
      <c r="D394" s="11" t="s">
        <v>556</v>
      </c>
      <c r="E394" s="35"/>
      <c r="F394" s="35"/>
      <c r="G394" s="35"/>
      <c r="H394" s="35"/>
      <c r="I394" s="35"/>
      <c r="J394" s="35"/>
      <c r="K394" s="35"/>
      <c r="L394" s="35"/>
      <c r="M394" s="35"/>
      <c r="N394" s="35"/>
      <c r="O394" s="4"/>
      <c r="P394" s="35"/>
      <c r="Q394" s="35"/>
      <c r="R394" s="35"/>
      <c r="S394" s="12"/>
      <c r="T394" s="12"/>
      <c r="U394" s="12"/>
    </row>
    <row r="395" spans="1:21" s="14" customFormat="1" ht="28.8" x14ac:dyDescent="0.3">
      <c r="A395" s="11"/>
      <c r="B395" s="11" t="s">
        <v>4416</v>
      </c>
      <c r="C395" s="11" t="s">
        <v>4417</v>
      </c>
      <c r="D395" s="11" t="s">
        <v>556</v>
      </c>
      <c r="E395" s="35"/>
      <c r="F395" s="35"/>
      <c r="G395" s="35"/>
      <c r="H395" s="35"/>
      <c r="I395" s="35"/>
      <c r="J395" s="35"/>
      <c r="K395" s="35"/>
      <c r="L395" s="35"/>
      <c r="M395" s="35"/>
      <c r="N395" s="35"/>
      <c r="O395" s="4"/>
      <c r="P395" s="35"/>
      <c r="Q395" s="35"/>
      <c r="R395" s="35"/>
      <c r="S395" s="12"/>
      <c r="T395" s="12"/>
      <c r="U395" s="12"/>
    </row>
    <row r="396" spans="1:21" s="14" customFormat="1" x14ac:dyDescent="0.3">
      <c r="A396" s="11"/>
      <c r="B396" s="11" t="s">
        <v>4420</v>
      </c>
      <c r="C396" s="11" t="s">
        <v>4421</v>
      </c>
      <c r="D396" s="11" t="s">
        <v>556</v>
      </c>
      <c r="E396" s="35"/>
      <c r="F396" s="35"/>
      <c r="G396" s="35"/>
      <c r="H396" s="35"/>
      <c r="I396" s="35"/>
      <c r="J396" s="35"/>
      <c r="K396" s="35"/>
      <c r="L396" s="35"/>
      <c r="M396" s="35"/>
      <c r="N396" s="35"/>
      <c r="O396" s="4"/>
      <c r="P396" s="35"/>
      <c r="Q396" s="35"/>
      <c r="R396" s="35"/>
      <c r="S396" s="12"/>
      <c r="T396" s="12"/>
      <c r="U396" s="12"/>
    </row>
    <row r="397" spans="1:21" s="14" customFormat="1" x14ac:dyDescent="0.3">
      <c r="A397" s="11"/>
      <c r="B397" s="11" t="s">
        <v>4422</v>
      </c>
      <c r="C397" s="11" t="s">
        <v>4423</v>
      </c>
      <c r="D397" s="11" t="s">
        <v>556</v>
      </c>
      <c r="E397" s="35"/>
      <c r="F397" s="35"/>
      <c r="G397" s="35"/>
      <c r="H397" s="35"/>
      <c r="I397" s="35"/>
      <c r="J397" s="35"/>
      <c r="K397" s="35"/>
      <c r="L397" s="35"/>
      <c r="M397" s="35"/>
      <c r="N397" s="35"/>
      <c r="O397" s="4"/>
      <c r="P397" s="35"/>
      <c r="Q397" s="35"/>
      <c r="R397" s="35"/>
      <c r="S397" s="12"/>
      <c r="T397" s="12"/>
      <c r="U397" s="12"/>
    </row>
    <row r="398" spans="1:21" s="14" customFormat="1" x14ac:dyDescent="0.3">
      <c r="A398" s="11"/>
      <c r="B398" s="11" t="s">
        <v>4424</v>
      </c>
      <c r="C398" s="11" t="s">
        <v>4425</v>
      </c>
      <c r="D398" s="11" t="s">
        <v>556</v>
      </c>
      <c r="E398" s="35"/>
      <c r="F398" s="35"/>
      <c r="G398" s="35"/>
      <c r="H398" s="35"/>
      <c r="I398" s="35"/>
      <c r="J398" s="35"/>
      <c r="K398" s="35"/>
      <c r="L398" s="35"/>
      <c r="M398" s="35"/>
      <c r="N398" s="35"/>
      <c r="O398" s="4"/>
      <c r="P398" s="35"/>
      <c r="Q398" s="35"/>
      <c r="R398" s="35"/>
      <c r="S398" s="12"/>
      <c r="T398" s="12"/>
      <c r="U398" s="12"/>
    </row>
    <row r="399" spans="1:21" s="14" customFormat="1" x14ac:dyDescent="0.3">
      <c r="A399" s="11"/>
      <c r="B399" s="11" t="s">
        <v>4426</v>
      </c>
      <c r="C399" s="11" t="s">
        <v>4427</v>
      </c>
      <c r="D399" s="11" t="s">
        <v>556</v>
      </c>
      <c r="E399" s="35"/>
      <c r="F399" s="35"/>
      <c r="G399" s="35"/>
      <c r="H399" s="35"/>
      <c r="I399" s="35"/>
      <c r="J399" s="35"/>
      <c r="K399" s="35"/>
      <c r="L399" s="35"/>
      <c r="M399" s="35"/>
      <c r="N399" s="35"/>
      <c r="O399" s="4"/>
      <c r="P399" s="35"/>
      <c r="Q399" s="35"/>
      <c r="R399" s="35"/>
      <c r="S399" s="12"/>
      <c r="T399" s="12"/>
      <c r="U399" s="12"/>
    </row>
    <row r="400" spans="1:21" s="14" customFormat="1" x14ac:dyDescent="0.3">
      <c r="A400" s="11"/>
      <c r="B400" s="11" t="s">
        <v>4428</v>
      </c>
      <c r="C400" s="11" t="s">
        <v>4429</v>
      </c>
      <c r="D400" s="11" t="s">
        <v>556</v>
      </c>
      <c r="E400" s="35"/>
      <c r="F400" s="35"/>
      <c r="G400" s="35"/>
      <c r="H400" s="35"/>
      <c r="I400" s="35"/>
      <c r="J400" s="35"/>
      <c r="K400" s="35"/>
      <c r="L400" s="35"/>
      <c r="M400" s="35"/>
      <c r="N400" s="35"/>
      <c r="O400" s="4"/>
      <c r="P400" s="35"/>
      <c r="Q400" s="35"/>
      <c r="R400" s="35"/>
      <c r="S400" s="12"/>
      <c r="T400" s="12"/>
      <c r="U400" s="12"/>
    </row>
    <row r="401" spans="1:21" s="14" customFormat="1" x14ac:dyDescent="0.3">
      <c r="A401" s="11"/>
      <c r="B401" s="11" t="s">
        <v>4430</v>
      </c>
      <c r="C401" s="11" t="s">
        <v>4431</v>
      </c>
      <c r="D401" s="11" t="s">
        <v>556</v>
      </c>
      <c r="E401" s="35"/>
      <c r="F401" s="35"/>
      <c r="G401" s="35"/>
      <c r="H401" s="35"/>
      <c r="I401" s="35"/>
      <c r="J401" s="35"/>
      <c r="K401" s="35"/>
      <c r="L401" s="35"/>
      <c r="M401" s="35"/>
      <c r="N401" s="35"/>
      <c r="O401" s="4"/>
      <c r="P401" s="35"/>
      <c r="Q401" s="35"/>
      <c r="R401" s="35"/>
      <c r="S401" s="12"/>
      <c r="T401" s="12"/>
      <c r="U401" s="12"/>
    </row>
    <row r="402" spans="1:21" s="14" customFormat="1" x14ac:dyDescent="0.3">
      <c r="A402" s="11"/>
      <c r="B402" s="11" t="s">
        <v>4432</v>
      </c>
      <c r="C402" s="11" t="s">
        <v>4433</v>
      </c>
      <c r="D402" s="11" t="s">
        <v>556</v>
      </c>
      <c r="E402" s="35"/>
      <c r="F402" s="35"/>
      <c r="G402" s="35"/>
      <c r="H402" s="35"/>
      <c r="I402" s="35"/>
      <c r="J402" s="35"/>
      <c r="K402" s="35"/>
      <c r="L402" s="35"/>
      <c r="M402" s="35"/>
      <c r="N402" s="35"/>
      <c r="O402" s="4"/>
      <c r="P402" s="35"/>
      <c r="Q402" s="35"/>
      <c r="R402" s="35"/>
      <c r="S402" s="12"/>
      <c r="T402" s="12"/>
      <c r="U402" s="12"/>
    </row>
    <row r="403" spans="1:21" s="14" customFormat="1" x14ac:dyDescent="0.3">
      <c r="A403" s="11"/>
      <c r="B403" s="11" t="s">
        <v>4576</v>
      </c>
      <c r="C403" s="11" t="s">
        <v>4435</v>
      </c>
      <c r="D403" s="11" t="s">
        <v>556</v>
      </c>
      <c r="E403" s="35"/>
      <c r="F403" s="35"/>
      <c r="G403" s="35"/>
      <c r="H403" s="35"/>
      <c r="I403" s="35"/>
      <c r="J403" s="35"/>
      <c r="K403" s="35"/>
      <c r="L403" s="35"/>
      <c r="M403" s="35"/>
      <c r="N403" s="35"/>
      <c r="O403" s="4"/>
      <c r="P403" s="35"/>
      <c r="Q403" s="35"/>
      <c r="R403" s="35"/>
      <c r="S403" s="12"/>
      <c r="T403" s="12"/>
      <c r="U403" s="12"/>
    </row>
    <row r="404" spans="1:21" s="14" customFormat="1" ht="28.8" x14ac:dyDescent="0.3">
      <c r="A404" s="11"/>
      <c r="B404" s="11" t="s">
        <v>4436</v>
      </c>
      <c r="C404" s="11" t="s">
        <v>4437</v>
      </c>
      <c r="D404" s="11" t="s">
        <v>556</v>
      </c>
      <c r="E404" s="35"/>
      <c r="F404" s="35"/>
      <c r="G404" s="35"/>
      <c r="H404" s="35"/>
      <c r="I404" s="35"/>
      <c r="J404" s="35"/>
      <c r="K404" s="35"/>
      <c r="L404" s="35"/>
      <c r="M404" s="35"/>
      <c r="N404" s="35"/>
      <c r="O404" s="4"/>
      <c r="P404" s="35"/>
      <c r="Q404" s="35"/>
      <c r="R404" s="35"/>
      <c r="S404" s="12"/>
      <c r="T404" s="12"/>
      <c r="U404" s="12"/>
    </row>
    <row r="405" spans="1:21" ht="28.8" x14ac:dyDescent="0.3">
      <c r="A405" s="11"/>
      <c r="B405" s="11" t="s">
        <v>4438</v>
      </c>
      <c r="C405" s="11" t="s">
        <v>4439</v>
      </c>
      <c r="D405" s="11" t="s">
        <v>556</v>
      </c>
      <c r="E405" s="35"/>
      <c r="F405" s="35"/>
      <c r="G405" s="35"/>
      <c r="H405" s="35"/>
      <c r="I405" s="35"/>
      <c r="J405" s="35"/>
      <c r="K405" s="35"/>
      <c r="L405" s="35"/>
      <c r="M405" s="35"/>
      <c r="N405" s="35"/>
      <c r="O405" s="4"/>
      <c r="P405" s="35"/>
      <c r="Q405" s="35"/>
      <c r="R405" s="35"/>
      <c r="S405" s="12"/>
      <c r="T405" s="12"/>
      <c r="U405" s="12"/>
    </row>
    <row r="406" spans="1:21" x14ac:dyDescent="0.3">
      <c r="A406" s="11"/>
      <c r="B406" s="11" t="s">
        <v>4440</v>
      </c>
      <c r="C406" s="11" t="s">
        <v>4441</v>
      </c>
      <c r="D406" s="11" t="s">
        <v>556</v>
      </c>
      <c r="E406" s="35"/>
      <c r="F406" s="35"/>
      <c r="G406" s="35"/>
      <c r="H406" s="35"/>
      <c r="I406" s="35"/>
      <c r="J406" s="35"/>
      <c r="K406" s="35"/>
      <c r="L406" s="35"/>
      <c r="M406" s="35"/>
      <c r="N406" s="35"/>
      <c r="O406" s="4"/>
      <c r="P406" s="35"/>
      <c r="Q406" s="35"/>
      <c r="R406" s="35"/>
      <c r="S406" s="12"/>
      <c r="T406" s="12"/>
      <c r="U406" s="12"/>
    </row>
    <row r="407" spans="1:21" ht="28.8" x14ac:dyDescent="0.3">
      <c r="A407" s="11"/>
      <c r="B407" s="11" t="s">
        <v>4444</v>
      </c>
      <c r="C407" s="11" t="s">
        <v>4445</v>
      </c>
      <c r="D407" s="11" t="s">
        <v>556</v>
      </c>
      <c r="E407" s="35"/>
      <c r="F407" s="35"/>
      <c r="G407" s="35"/>
      <c r="H407" s="35"/>
      <c r="I407" s="35"/>
      <c r="J407" s="35"/>
      <c r="K407" s="35"/>
      <c r="L407" s="35"/>
      <c r="M407" s="35"/>
      <c r="N407" s="35"/>
      <c r="O407" s="4"/>
      <c r="P407" s="35"/>
      <c r="Q407" s="35"/>
      <c r="R407" s="35"/>
      <c r="S407" s="12"/>
      <c r="T407" s="12"/>
      <c r="U407" s="12"/>
    </row>
    <row r="408" spans="1:21" ht="28.8" x14ac:dyDescent="0.3">
      <c r="A408" s="11"/>
      <c r="B408" s="11" t="s">
        <v>4446</v>
      </c>
      <c r="C408" s="11" t="s">
        <v>4447</v>
      </c>
      <c r="D408" s="11" t="s">
        <v>556</v>
      </c>
      <c r="E408" s="35"/>
      <c r="F408" s="35"/>
      <c r="G408" s="35"/>
      <c r="H408" s="35"/>
      <c r="I408" s="35"/>
      <c r="J408" s="35"/>
      <c r="K408" s="35"/>
      <c r="L408" s="35"/>
      <c r="M408" s="35"/>
      <c r="N408" s="35"/>
      <c r="O408" s="4"/>
      <c r="P408" s="35"/>
      <c r="Q408" s="35"/>
      <c r="R408" s="35"/>
      <c r="S408" s="12"/>
      <c r="T408" s="12"/>
      <c r="U408" s="12"/>
    </row>
    <row r="409" spans="1:21" ht="28.8" x14ac:dyDescent="0.3">
      <c r="A409" s="11"/>
      <c r="B409" s="11" t="s">
        <v>4448</v>
      </c>
      <c r="C409" s="11" t="s">
        <v>4449</v>
      </c>
      <c r="D409" s="11" t="s">
        <v>556</v>
      </c>
      <c r="E409" s="35"/>
      <c r="F409" s="35"/>
      <c r="G409" s="35"/>
      <c r="H409" s="35"/>
      <c r="I409" s="35"/>
      <c r="J409" s="35"/>
      <c r="K409" s="35"/>
      <c r="L409" s="35"/>
      <c r="M409" s="35"/>
      <c r="N409" s="35"/>
      <c r="O409" s="4"/>
      <c r="P409" s="35"/>
      <c r="Q409" s="35"/>
      <c r="R409" s="35"/>
      <c r="S409" s="12"/>
      <c r="T409" s="12"/>
      <c r="U409" s="12"/>
    </row>
    <row r="410" spans="1:21" x14ac:dyDescent="0.3">
      <c r="A410" s="11"/>
      <c r="B410" s="11" t="s">
        <v>4450</v>
      </c>
      <c r="C410" s="11" t="s">
        <v>4451</v>
      </c>
      <c r="D410" s="11" t="s">
        <v>556</v>
      </c>
      <c r="E410" s="35"/>
      <c r="F410" s="35"/>
      <c r="G410" s="35"/>
      <c r="H410" s="35"/>
      <c r="I410" s="35"/>
      <c r="J410" s="35"/>
      <c r="K410" s="35"/>
      <c r="L410" s="35"/>
      <c r="M410" s="35"/>
      <c r="N410" s="35"/>
      <c r="O410" s="4"/>
      <c r="P410" s="35"/>
      <c r="Q410" s="35"/>
      <c r="R410" s="35"/>
      <c r="S410" s="12"/>
      <c r="T410" s="12"/>
      <c r="U410" s="12"/>
    </row>
    <row r="411" spans="1:21" ht="28.8" x14ac:dyDescent="0.3">
      <c r="A411" s="11"/>
      <c r="B411" s="11" t="s">
        <v>4452</v>
      </c>
      <c r="C411" s="11" t="s">
        <v>4453</v>
      </c>
      <c r="D411" s="11" t="s">
        <v>556</v>
      </c>
      <c r="E411" s="35"/>
      <c r="F411" s="35"/>
      <c r="G411" s="35"/>
      <c r="H411" s="35"/>
      <c r="I411" s="35"/>
      <c r="J411" s="35"/>
      <c r="K411" s="35"/>
      <c r="L411" s="35"/>
      <c r="M411" s="35"/>
      <c r="N411" s="35"/>
      <c r="O411" s="4"/>
      <c r="P411" s="35"/>
      <c r="Q411" s="35"/>
      <c r="R411" s="35"/>
      <c r="S411" s="12"/>
      <c r="T411" s="12"/>
      <c r="U411" s="12"/>
    </row>
    <row r="412" spans="1:21" ht="43.2" x14ac:dyDescent="0.3">
      <c r="A412" s="11"/>
      <c r="B412" s="11" t="s">
        <v>4996</v>
      </c>
      <c r="C412" s="11" t="s">
        <v>4997</v>
      </c>
      <c r="D412" s="11" t="s">
        <v>556</v>
      </c>
      <c r="E412" s="35"/>
      <c r="F412" s="35"/>
      <c r="G412" s="35"/>
      <c r="H412" s="35"/>
      <c r="I412" s="35"/>
      <c r="J412" s="35"/>
      <c r="K412" s="35"/>
      <c r="L412" s="35"/>
      <c r="M412" s="35"/>
      <c r="N412" s="35"/>
      <c r="O412" s="4"/>
      <c r="P412" s="35"/>
      <c r="Q412" s="35"/>
      <c r="R412" s="35"/>
      <c r="S412" s="12"/>
      <c r="T412" s="12"/>
      <c r="U412" s="12"/>
    </row>
    <row r="414" spans="1:21" x14ac:dyDescent="0.3">
      <c r="B414" s="44" t="s">
        <v>4577</v>
      </c>
      <c r="C414" s="42"/>
      <c r="D414" s="43"/>
      <c r="E414" s="17"/>
      <c r="F414" s="7"/>
      <c r="G414" s="7"/>
      <c r="H414" s="15" t="s">
        <v>4578</v>
      </c>
      <c r="I414" s="16"/>
      <c r="J414"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{ECFBEFD7-FD49-4073-A3F6-EBC0679BB12B}</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{64E3AE93-036C-4ED5-BC97-0CBE4AFD23B7}</x14:id>
        </ext>
      </extLst>
    </cfRule>
  </conditionalFormatting>
  <dataValidations count="7">
    <dataValidation allowBlank="1" showErrorMessage="1" sqref="C37:C44 O410:O412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10:M412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10:K412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10:I412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86:O87 O329:O330 O261:O263 O267 O252:O253 O326:O327 O250 O53:O54 O50:O51 O48" xr:uid="{22653790-4E0B-4260-A954-ED6A02FF38FC}"/>
    <dataValidation type="list" allowBlank="1" showInputMessage="1" promptTitle="Note:" prompt="Please use the drop-down list provided." sqref="D27" xr:uid="{2DE150A6-EFC2-45D9-8D32-5EC825440893}">
      <formula1>_xlfn.ANCHORARRAY($AD$46)</formula1>
    </dataValidation>
    <dataValidation type="list" allowBlank="1" showInputMessage="1" promptTitle="Note:" prompt="Please use the drop-down list provided." sqref="D25" xr:uid="{2E99C12C-9854-4BC9-B353-1403A58EB2BA}">
      <formula1>_xlfn.ANCHORARRAY($AC$46)</formula1>
    </dataValidation>
    <dataValidation type="custom" allowBlank="1" showInputMessage="1" promptTitle="Note:" prompt="Please use:_x000a_DD/MM/YYYY format._x000a_e.g. 23/06/2023" sqref="D12" xr:uid="{79F66FEA-8093-4861-945B-0AB48CB1B982}">
      <formula1>IFERROR(DATE(RIGHT(D12,4),MID(D12,4,2),LEFT(D12,2)),"")</formula1>
    </dataValidation>
    <dataValidation type="list" allowBlank="1" showInputMessage="1" showErrorMessage="1" promptTitle="Note:" prompt="Please use the drop-down list provided." sqref="D10" xr:uid="{89839B57-11F5-48B7-9457-F6E2A0FFC2BC}">
      <formula1>$BA$47:$BA$51</formula1>
    </dataValidation>
    <dataValidation type="list" showInputMessage="1" showErrorMessage="1" promptTitle="Note:" prompt="Please use the drop-down list provided." sqref="D23" xr:uid="{42D0B181-9200-4996-B04C-4BB318E5AD5E}">
      <formula1>$AY$47:$AY$56</formula1>
    </dataValidation>
    <dataValidation type="list" allowBlank="1" showInputMessage="1" promptTitle="Note:" prompt="Please use the drop-down list provided." sqref="D31" xr:uid="{6E2CF81C-DAD8-43AC-A283-A2F9DFEEEDA2}">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FBEFD7-FD49-4073-A3F6-EBC0679BB12B}">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786B-A198-4B4D-9A15-A811174AA206}">
  <sheetPr codeName="Sheet5">
    <tabColor theme="7" tint="0.39997558519241921"/>
  </sheetPr>
  <dimension ref="A1"/>
  <sheetViews>
    <sheetView workbookViewId="0"/>
  </sheetViews>
  <sheetFormatPr defaultColWidth="9.109375" defaultRowHeight="14.4" x14ac:dyDescent="0.3"/>
  <cols>
    <col min="1" max="1" width="4.109375" style="1" customWidth="1"/>
    <col min="2" max="16384" width="9.109375" style="1"/>
  </cols>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F70C-91A9-4C2A-9E7B-6BD4AAD721A3}">
  <sheetPr codeName="Sheet6">
    <tabColor theme="7" tint="0.79998168889431442"/>
  </sheetPr>
  <dimension ref="A1:BZ212"/>
  <sheetViews>
    <sheetView workbookViewId="0"/>
  </sheetViews>
  <sheetFormatPr defaultColWidth="14.44140625" defaultRowHeight="14.4" x14ac:dyDescent="0.3"/>
  <cols>
    <col min="2" max="2" width="39.44140625" customWidth="1"/>
  </cols>
  <sheetData>
    <row r="1" spans="1:78" x14ac:dyDescent="0.3">
      <c r="A1" t="s">
        <v>3742</v>
      </c>
      <c r="B1" t="s">
        <v>3743</v>
      </c>
      <c r="C1" t="s">
        <v>3744</v>
      </c>
      <c r="D1" t="s">
        <v>3745</v>
      </c>
      <c r="E1" t="s">
        <v>3746</v>
      </c>
      <c r="F1" t="s">
        <v>3747</v>
      </c>
      <c r="G1" t="s">
        <v>3748</v>
      </c>
      <c r="H1" t="s">
        <v>3749</v>
      </c>
      <c r="I1" t="s">
        <v>3750</v>
      </c>
      <c r="J1" t="s">
        <v>3751</v>
      </c>
      <c r="K1" t="s">
        <v>3752</v>
      </c>
      <c r="L1" t="s">
        <v>3753</v>
      </c>
      <c r="M1" t="s">
        <v>3754</v>
      </c>
      <c r="N1" t="s">
        <v>3755</v>
      </c>
      <c r="O1" t="s">
        <v>3756</v>
      </c>
      <c r="P1" t="s">
        <v>3757</v>
      </c>
      <c r="Q1" t="s">
        <v>3758</v>
      </c>
      <c r="R1" t="s">
        <v>3759</v>
      </c>
      <c r="S1" t="s">
        <v>3760</v>
      </c>
      <c r="T1" t="s">
        <v>3761</v>
      </c>
      <c r="U1" t="s">
        <v>3762</v>
      </c>
      <c r="V1" t="s">
        <v>3763</v>
      </c>
      <c r="W1" t="s">
        <v>3764</v>
      </c>
      <c r="X1" t="s">
        <v>3765</v>
      </c>
      <c r="Y1" t="s">
        <v>3766</v>
      </c>
      <c r="Z1" t="s">
        <v>3767</v>
      </c>
      <c r="AA1" t="s">
        <v>3768</v>
      </c>
      <c r="AB1" t="s">
        <v>3769</v>
      </c>
      <c r="AC1" t="s">
        <v>3770</v>
      </c>
      <c r="AD1" t="s">
        <v>3771</v>
      </c>
      <c r="AE1" t="s">
        <v>3772</v>
      </c>
      <c r="AF1" t="s">
        <v>3773</v>
      </c>
      <c r="AG1" t="s">
        <v>3774</v>
      </c>
      <c r="AH1" t="s">
        <v>3775</v>
      </c>
      <c r="AI1" t="s">
        <v>3776</v>
      </c>
      <c r="AJ1" t="s">
        <v>3777</v>
      </c>
      <c r="AK1" t="s">
        <v>3778</v>
      </c>
      <c r="AL1" t="s">
        <v>3779</v>
      </c>
      <c r="AM1" t="s">
        <v>3780</v>
      </c>
      <c r="AN1" t="s">
        <v>3781</v>
      </c>
      <c r="AO1" t="s">
        <v>3782</v>
      </c>
      <c r="AP1" t="s">
        <v>3783</v>
      </c>
      <c r="AQ1" t="s">
        <v>3784</v>
      </c>
      <c r="AR1" t="s">
        <v>3785</v>
      </c>
      <c r="AS1" t="s">
        <v>3786</v>
      </c>
      <c r="AT1" t="s">
        <v>3787</v>
      </c>
      <c r="AU1" t="s">
        <v>3788</v>
      </c>
      <c r="AV1" t="s">
        <v>3789</v>
      </c>
      <c r="AW1" t="s">
        <v>3790</v>
      </c>
      <c r="AX1" t="s">
        <v>3791</v>
      </c>
      <c r="AY1" t="s">
        <v>3792</v>
      </c>
      <c r="AZ1" t="s">
        <v>3793</v>
      </c>
      <c r="BA1" t="s">
        <v>3794</v>
      </c>
      <c r="BB1" t="s">
        <v>3795</v>
      </c>
      <c r="BC1" t="s">
        <v>3796</v>
      </c>
      <c r="BD1" t="s">
        <v>3797</v>
      </c>
      <c r="BE1" t="s">
        <v>3798</v>
      </c>
      <c r="BF1" t="s">
        <v>3799</v>
      </c>
      <c r="BG1" t="s">
        <v>3800</v>
      </c>
      <c r="BH1" t="s">
        <v>3801</v>
      </c>
      <c r="BI1" t="s">
        <v>3802</v>
      </c>
      <c r="BJ1" t="s">
        <v>3803</v>
      </c>
      <c r="BK1" t="s">
        <v>3804</v>
      </c>
      <c r="BL1" t="s">
        <v>3805</v>
      </c>
      <c r="BM1" t="s">
        <v>3806</v>
      </c>
      <c r="BN1" t="s">
        <v>3807</v>
      </c>
      <c r="BO1" t="s">
        <v>3808</v>
      </c>
      <c r="BP1" t="s">
        <v>3809</v>
      </c>
      <c r="BQ1" t="s">
        <v>3810</v>
      </c>
      <c r="BR1" t="s">
        <v>3811</v>
      </c>
      <c r="BS1" t="s">
        <v>3812</v>
      </c>
      <c r="BT1" t="s">
        <v>3813</v>
      </c>
      <c r="BU1" t="s">
        <v>3814</v>
      </c>
      <c r="BV1" t="s">
        <v>3815</v>
      </c>
      <c r="BW1" t="s">
        <v>3816</v>
      </c>
      <c r="BX1" t="s">
        <v>3817</v>
      </c>
      <c r="BY1" t="s">
        <v>3818</v>
      </c>
      <c r="BZ1" t="s">
        <v>3819</v>
      </c>
    </row>
    <row r="2" spans="1:78" x14ac:dyDescent="0.3">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x14ac:dyDescent="0.3">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x14ac:dyDescent="0.3">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x14ac:dyDescent="0.3">
      <c r="A5" t="s">
        <v>589</v>
      </c>
      <c r="B5" t="s">
        <v>590</v>
      </c>
      <c r="C5" t="s">
        <v>529</v>
      </c>
      <c r="D5" t="s">
        <v>559</v>
      </c>
      <c r="E5" t="s">
        <v>531</v>
      </c>
      <c r="F5" t="s">
        <v>591</v>
      </c>
      <c r="G5" t="s">
        <v>561</v>
      </c>
      <c r="H5" t="s">
        <v>592</v>
      </c>
      <c r="I5" t="s">
        <v>593</v>
      </c>
      <c r="J5" t="s">
        <v>594</v>
      </c>
      <c r="K5" t="s">
        <v>595</v>
      </c>
      <c r="L5" t="s">
        <v>4633</v>
      </c>
      <c r="M5" t="s">
        <v>596</v>
      </c>
      <c r="N5" t="s">
        <v>568</v>
      </c>
      <c r="O5" t="s">
        <v>541</v>
      </c>
      <c r="P5" t="s">
        <v>597</v>
      </c>
      <c r="Q5" t="s">
        <v>541</v>
      </c>
      <c r="R5" t="s">
        <v>597</v>
      </c>
      <c r="S5" t="s">
        <v>544</v>
      </c>
      <c r="T5" t="s">
        <v>545</v>
      </c>
      <c r="U5" t="s">
        <v>541</v>
      </c>
      <c r="V5" t="s">
        <v>543</v>
      </c>
      <c r="W5" t="s">
        <v>598</v>
      </c>
      <c r="X5" t="s">
        <v>599</v>
      </c>
      <c r="Y5" t="s">
        <v>561</v>
      </c>
      <c r="Z5" t="s">
        <v>600</v>
      </c>
      <c r="AA5" t="s">
        <v>601</v>
      </c>
      <c r="AB5" t="s">
        <v>602</v>
      </c>
      <c r="AC5" t="s">
        <v>603</v>
      </c>
      <c r="AD5" t="s">
        <v>604</v>
      </c>
      <c r="AE5" t="s">
        <v>605</v>
      </c>
      <c r="AF5" t="s">
        <v>561</v>
      </c>
      <c r="AG5" t="s">
        <v>606</v>
      </c>
      <c r="AH5" t="s">
        <v>601</v>
      </c>
      <c r="AI5" t="s">
        <v>607</v>
      </c>
      <c r="AJ5" t="s">
        <v>4634</v>
      </c>
    </row>
    <row r="6" spans="1:78" x14ac:dyDescent="0.3">
      <c r="A6" t="s">
        <v>608</v>
      </c>
      <c r="B6" t="s">
        <v>609</v>
      </c>
      <c r="C6" t="s">
        <v>610</v>
      </c>
      <c r="D6" t="s">
        <v>530</v>
      </c>
      <c r="E6" t="s">
        <v>531</v>
      </c>
      <c r="F6" t="s">
        <v>532</v>
      </c>
      <c r="G6" t="s">
        <v>533</v>
      </c>
      <c r="H6" t="s">
        <v>611</v>
      </c>
      <c r="I6" t="s">
        <v>612</v>
      </c>
      <c r="J6" t="s">
        <v>613</v>
      </c>
      <c r="K6" t="s">
        <v>614</v>
      </c>
      <c r="L6" t="s">
        <v>615</v>
      </c>
      <c r="M6" t="s">
        <v>616</v>
      </c>
      <c r="N6" t="s">
        <v>540</v>
      </c>
      <c r="O6" t="s">
        <v>541</v>
      </c>
      <c r="P6" t="s">
        <v>543</v>
      </c>
      <c r="Q6" t="s">
        <v>541</v>
      </c>
      <c r="R6" t="s">
        <v>543</v>
      </c>
      <c r="S6" t="s">
        <v>544</v>
      </c>
      <c r="T6" t="s">
        <v>545</v>
      </c>
      <c r="U6" t="s">
        <v>541</v>
      </c>
      <c r="V6" t="s">
        <v>543</v>
      </c>
      <c r="W6" t="s">
        <v>617</v>
      </c>
      <c r="X6" t="s">
        <v>618</v>
      </c>
      <c r="Y6" t="s">
        <v>533</v>
      </c>
      <c r="Z6" t="s">
        <v>619</v>
      </c>
      <c r="AA6" t="s">
        <v>549</v>
      </c>
      <c r="AB6" t="s">
        <v>550</v>
      </c>
      <c r="AD6" t="s">
        <v>620</v>
      </c>
      <c r="AE6" t="s">
        <v>621</v>
      </c>
      <c r="AF6" t="s">
        <v>533</v>
      </c>
      <c r="AG6" t="s">
        <v>622</v>
      </c>
      <c r="AH6" t="s">
        <v>549</v>
      </c>
      <c r="AI6" t="s">
        <v>550</v>
      </c>
      <c r="AK6" t="s">
        <v>556</v>
      </c>
      <c r="AR6" t="s">
        <v>556</v>
      </c>
      <c r="AY6" t="s">
        <v>556</v>
      </c>
      <c r="BF6" t="s">
        <v>556</v>
      </c>
      <c r="BM6" t="s">
        <v>556</v>
      </c>
      <c r="BT6" t="s">
        <v>556</v>
      </c>
    </row>
    <row r="7" spans="1:78" x14ac:dyDescent="0.3">
      <c r="A7" t="s">
        <v>623</v>
      </c>
      <c r="B7" t="s">
        <v>624</v>
      </c>
      <c r="C7" t="s">
        <v>610</v>
      </c>
      <c r="D7" t="s">
        <v>559</v>
      </c>
      <c r="E7" t="s">
        <v>531</v>
      </c>
      <c r="F7" t="s">
        <v>625</v>
      </c>
      <c r="G7" t="s">
        <v>533</v>
      </c>
      <c r="H7" t="s">
        <v>626</v>
      </c>
      <c r="I7" t="s">
        <v>4635</v>
      </c>
      <c r="J7" t="s">
        <v>627</v>
      </c>
      <c r="K7" t="s">
        <v>614</v>
      </c>
      <c r="L7" t="s">
        <v>628</v>
      </c>
      <c r="M7" t="s">
        <v>629</v>
      </c>
      <c r="N7" t="s">
        <v>568</v>
      </c>
      <c r="O7" t="s">
        <v>541</v>
      </c>
      <c r="P7" t="s">
        <v>597</v>
      </c>
      <c r="Q7" t="s">
        <v>541</v>
      </c>
      <c r="R7" t="s">
        <v>543</v>
      </c>
      <c r="S7" t="s">
        <v>544</v>
      </c>
      <c r="T7" t="s">
        <v>545</v>
      </c>
      <c r="U7" t="s">
        <v>541</v>
      </c>
      <c r="V7" t="s">
        <v>543</v>
      </c>
      <c r="W7" t="s">
        <v>630</v>
      </c>
      <c r="X7" t="s">
        <v>631</v>
      </c>
      <c r="Y7" t="s">
        <v>533</v>
      </c>
      <c r="Z7" t="s">
        <v>632</v>
      </c>
      <c r="AA7" t="s">
        <v>633</v>
      </c>
      <c r="AB7" t="s">
        <v>634</v>
      </c>
      <c r="AC7" t="s">
        <v>635</v>
      </c>
      <c r="AD7" t="s">
        <v>636</v>
      </c>
      <c r="AE7" t="s">
        <v>637</v>
      </c>
      <c r="AF7" t="s">
        <v>533</v>
      </c>
      <c r="AG7" t="s">
        <v>4636</v>
      </c>
      <c r="AH7" t="s">
        <v>638</v>
      </c>
      <c r="AI7" t="s">
        <v>634</v>
      </c>
      <c r="AJ7" t="s">
        <v>639</v>
      </c>
      <c r="AK7" t="s">
        <v>556</v>
      </c>
      <c r="AR7" t="s">
        <v>556</v>
      </c>
      <c r="AY7" t="s">
        <v>556</v>
      </c>
      <c r="BF7" t="s">
        <v>556</v>
      </c>
      <c r="BM7" t="s">
        <v>556</v>
      </c>
      <c r="BT7" t="s">
        <v>556</v>
      </c>
    </row>
    <row r="8" spans="1:78" x14ac:dyDescent="0.3">
      <c r="A8" t="s">
        <v>640</v>
      </c>
      <c r="B8" t="s">
        <v>641</v>
      </c>
      <c r="C8" t="s">
        <v>610</v>
      </c>
      <c r="D8" t="s">
        <v>530</v>
      </c>
      <c r="E8" t="s">
        <v>531</v>
      </c>
      <c r="F8" t="s">
        <v>532</v>
      </c>
      <c r="G8" t="s">
        <v>533</v>
      </c>
      <c r="H8" t="s">
        <v>642</v>
      </c>
      <c r="I8" t="s">
        <v>643</v>
      </c>
      <c r="J8" t="s">
        <v>644</v>
      </c>
      <c r="K8" t="s">
        <v>645</v>
      </c>
      <c r="L8" t="s">
        <v>615</v>
      </c>
      <c r="M8" t="s">
        <v>646</v>
      </c>
      <c r="N8" t="s">
        <v>540</v>
      </c>
      <c r="O8" t="s">
        <v>541</v>
      </c>
      <c r="P8" t="s">
        <v>543</v>
      </c>
      <c r="Q8" t="s">
        <v>541</v>
      </c>
      <c r="R8" t="s">
        <v>583</v>
      </c>
      <c r="S8" t="s">
        <v>544</v>
      </c>
      <c r="T8" t="s">
        <v>545</v>
      </c>
      <c r="U8" t="s">
        <v>541</v>
      </c>
      <c r="V8" t="s">
        <v>583</v>
      </c>
      <c r="W8" t="s">
        <v>647</v>
      </c>
      <c r="X8" t="s">
        <v>648</v>
      </c>
      <c r="Y8" t="s">
        <v>533</v>
      </c>
      <c r="Z8" t="s">
        <v>649</v>
      </c>
      <c r="AA8" t="s">
        <v>549</v>
      </c>
      <c r="AB8" t="s">
        <v>550</v>
      </c>
      <c r="AC8" t="s">
        <v>650</v>
      </c>
      <c r="AD8" t="s">
        <v>651</v>
      </c>
      <c r="AE8" t="s">
        <v>652</v>
      </c>
      <c r="AF8" t="s">
        <v>533</v>
      </c>
      <c r="AG8" t="s">
        <v>653</v>
      </c>
      <c r="AH8" t="s">
        <v>549</v>
      </c>
      <c r="AI8" t="s">
        <v>654</v>
      </c>
      <c r="AK8" t="s">
        <v>556</v>
      </c>
      <c r="AR8" t="s">
        <v>556</v>
      </c>
      <c r="AY8" t="s">
        <v>556</v>
      </c>
      <c r="BF8" t="s">
        <v>556</v>
      </c>
      <c r="BM8" t="s">
        <v>556</v>
      </c>
      <c r="BT8" t="s">
        <v>556</v>
      </c>
    </row>
    <row r="9" spans="1:78" x14ac:dyDescent="0.3">
      <c r="A9" t="s">
        <v>655</v>
      </c>
      <c r="B9" t="s">
        <v>656</v>
      </c>
      <c r="C9" t="s">
        <v>610</v>
      </c>
      <c r="D9" t="s">
        <v>530</v>
      </c>
      <c r="E9" t="s">
        <v>531</v>
      </c>
      <c r="F9" t="s">
        <v>657</v>
      </c>
      <c r="G9" t="s">
        <v>533</v>
      </c>
      <c r="H9" t="s">
        <v>658</v>
      </c>
      <c r="I9" t="s">
        <v>659</v>
      </c>
      <c r="J9" t="s">
        <v>660</v>
      </c>
      <c r="K9" t="s">
        <v>614</v>
      </c>
      <c r="L9" t="s">
        <v>661</v>
      </c>
      <c r="M9" t="s">
        <v>662</v>
      </c>
      <c r="N9" t="s">
        <v>663</v>
      </c>
      <c r="O9" t="s">
        <v>541</v>
      </c>
      <c r="P9" t="s">
        <v>543</v>
      </c>
      <c r="Q9" t="s">
        <v>541</v>
      </c>
      <c r="R9" t="s">
        <v>543</v>
      </c>
      <c r="S9" t="s">
        <v>544</v>
      </c>
      <c r="T9" t="s">
        <v>545</v>
      </c>
      <c r="U9" t="s">
        <v>541</v>
      </c>
      <c r="V9" t="s">
        <v>543</v>
      </c>
      <c r="W9" t="s">
        <v>664</v>
      </c>
      <c r="X9" t="s">
        <v>665</v>
      </c>
      <c r="Y9" t="s">
        <v>533</v>
      </c>
      <c r="Z9" t="s">
        <v>666</v>
      </c>
      <c r="AA9" t="s">
        <v>633</v>
      </c>
      <c r="AB9" t="s">
        <v>667</v>
      </c>
      <c r="AC9" t="s">
        <v>668</v>
      </c>
      <c r="AD9" t="s">
        <v>669</v>
      </c>
      <c r="AE9" t="s">
        <v>670</v>
      </c>
      <c r="AF9" t="s">
        <v>533</v>
      </c>
      <c r="AG9" t="s">
        <v>671</v>
      </c>
      <c r="AH9" t="s">
        <v>633</v>
      </c>
      <c r="AI9" t="s">
        <v>672</v>
      </c>
      <c r="AJ9" t="s">
        <v>673</v>
      </c>
    </row>
    <row r="10" spans="1:78" x14ac:dyDescent="0.3">
      <c r="A10" t="s">
        <v>674</v>
      </c>
      <c r="B10" t="s">
        <v>675</v>
      </c>
      <c r="C10" t="s">
        <v>676</v>
      </c>
      <c r="D10" t="s">
        <v>530</v>
      </c>
      <c r="E10" t="s">
        <v>531</v>
      </c>
      <c r="F10" t="s">
        <v>677</v>
      </c>
      <c r="G10" t="s">
        <v>533</v>
      </c>
      <c r="H10" t="s">
        <v>678</v>
      </c>
      <c r="I10" t="s">
        <v>679</v>
      </c>
      <c r="J10" t="s">
        <v>680</v>
      </c>
      <c r="K10" t="s">
        <v>681</v>
      </c>
      <c r="L10" t="s">
        <v>682</v>
      </c>
      <c r="M10" t="s">
        <v>683</v>
      </c>
      <c r="N10" t="s">
        <v>568</v>
      </c>
      <c r="O10" t="s">
        <v>541</v>
      </c>
      <c r="P10" t="s">
        <v>543</v>
      </c>
      <c r="Q10" t="s">
        <v>541</v>
      </c>
      <c r="R10" t="s">
        <v>543</v>
      </c>
      <c r="S10" t="s">
        <v>544</v>
      </c>
      <c r="T10" t="s">
        <v>545</v>
      </c>
      <c r="U10" t="s">
        <v>541</v>
      </c>
      <c r="V10" t="s">
        <v>543</v>
      </c>
      <c r="W10" t="s">
        <v>684</v>
      </c>
      <c r="X10" t="s">
        <v>685</v>
      </c>
      <c r="Y10" t="s">
        <v>533</v>
      </c>
      <c r="Z10" t="s">
        <v>686</v>
      </c>
      <c r="AA10" t="s">
        <v>687</v>
      </c>
      <c r="AB10" t="s">
        <v>688</v>
      </c>
      <c r="AC10" t="s">
        <v>689</v>
      </c>
      <c r="AD10" t="s">
        <v>690</v>
      </c>
      <c r="AE10" t="s">
        <v>691</v>
      </c>
      <c r="AF10" t="s">
        <v>533</v>
      </c>
      <c r="AG10" t="s">
        <v>692</v>
      </c>
      <c r="AH10" t="s">
        <v>687</v>
      </c>
      <c r="AI10" t="s">
        <v>693</v>
      </c>
      <c r="AJ10" t="s">
        <v>694</v>
      </c>
      <c r="BT10" t="s">
        <v>556</v>
      </c>
    </row>
    <row r="11" spans="1:78" x14ac:dyDescent="0.3">
      <c r="A11" t="s">
        <v>695</v>
      </c>
      <c r="B11" t="s">
        <v>696</v>
      </c>
      <c r="C11" t="s">
        <v>676</v>
      </c>
      <c r="D11" t="s">
        <v>559</v>
      </c>
      <c r="E11" t="s">
        <v>531</v>
      </c>
      <c r="F11" t="s">
        <v>697</v>
      </c>
      <c r="G11" t="s">
        <v>561</v>
      </c>
      <c r="H11" t="s">
        <v>4637</v>
      </c>
      <c r="I11" t="s">
        <v>4638</v>
      </c>
      <c r="J11" t="s">
        <v>4639</v>
      </c>
      <c r="K11" t="s">
        <v>698</v>
      </c>
      <c r="L11" t="s">
        <v>4640</v>
      </c>
      <c r="M11" t="s">
        <v>4641</v>
      </c>
      <c r="N11" t="s">
        <v>568</v>
      </c>
      <c r="O11" t="s">
        <v>541</v>
      </c>
      <c r="P11" t="s">
        <v>542</v>
      </c>
      <c r="Q11" t="s">
        <v>541</v>
      </c>
      <c r="R11" t="s">
        <v>542</v>
      </c>
      <c r="S11" t="s">
        <v>544</v>
      </c>
      <c r="T11" t="s">
        <v>545</v>
      </c>
      <c r="U11" t="s">
        <v>541</v>
      </c>
      <c r="V11" t="s">
        <v>597</v>
      </c>
      <c r="W11" t="s">
        <v>699</v>
      </c>
      <c r="X11" t="s">
        <v>4642</v>
      </c>
      <c r="Y11" t="s">
        <v>561</v>
      </c>
      <c r="Z11" t="s">
        <v>4643</v>
      </c>
      <c r="AA11" t="s">
        <v>700</v>
      </c>
      <c r="AB11" t="s">
        <v>701</v>
      </c>
      <c r="AC11" t="s">
        <v>551</v>
      </c>
      <c r="AD11" t="s">
        <v>702</v>
      </c>
      <c r="AE11" t="s">
        <v>703</v>
      </c>
      <c r="AF11" t="s">
        <v>561</v>
      </c>
      <c r="AG11" t="s">
        <v>704</v>
      </c>
      <c r="AH11" t="s">
        <v>705</v>
      </c>
      <c r="AI11" t="s">
        <v>706</v>
      </c>
      <c r="AJ11" t="s">
        <v>707</v>
      </c>
      <c r="AK11" t="s">
        <v>556</v>
      </c>
      <c r="AR11" t="s">
        <v>556</v>
      </c>
      <c r="AY11" t="s">
        <v>556</v>
      </c>
      <c r="BF11" t="s">
        <v>556</v>
      </c>
      <c r="BM11" t="s">
        <v>556</v>
      </c>
      <c r="BT11" t="s">
        <v>556</v>
      </c>
    </row>
    <row r="12" spans="1:78" x14ac:dyDescent="0.3">
      <c r="A12" t="s">
        <v>708</v>
      </c>
      <c r="B12" t="s">
        <v>709</v>
      </c>
      <c r="C12" t="s">
        <v>676</v>
      </c>
      <c r="D12" t="s">
        <v>530</v>
      </c>
      <c r="E12" t="s">
        <v>531</v>
      </c>
      <c r="F12" t="s">
        <v>710</v>
      </c>
      <c r="G12" t="s">
        <v>533</v>
      </c>
      <c r="H12" t="s">
        <v>711</v>
      </c>
      <c r="I12" t="s">
        <v>712</v>
      </c>
      <c r="J12" t="s">
        <v>713</v>
      </c>
      <c r="K12" t="s">
        <v>714</v>
      </c>
      <c r="L12" t="s">
        <v>715</v>
      </c>
      <c r="M12" t="s">
        <v>716</v>
      </c>
      <c r="N12" t="s">
        <v>568</v>
      </c>
      <c r="O12" t="s">
        <v>541</v>
      </c>
      <c r="P12" t="s">
        <v>543</v>
      </c>
      <c r="Q12" t="s">
        <v>541</v>
      </c>
      <c r="R12" t="s">
        <v>543</v>
      </c>
      <c r="S12" t="s">
        <v>544</v>
      </c>
      <c r="T12" t="s">
        <v>545</v>
      </c>
      <c r="U12" t="s">
        <v>541</v>
      </c>
      <c r="V12" t="s">
        <v>543</v>
      </c>
      <c r="W12" t="s">
        <v>717</v>
      </c>
      <c r="X12" t="s">
        <v>718</v>
      </c>
      <c r="Y12" t="s">
        <v>533</v>
      </c>
      <c r="Z12" t="s">
        <v>719</v>
      </c>
      <c r="AA12" t="s">
        <v>687</v>
      </c>
      <c r="AB12" t="s">
        <v>720</v>
      </c>
      <c r="AC12" t="s">
        <v>721</v>
      </c>
      <c r="AD12" t="s">
        <v>722</v>
      </c>
      <c r="AE12" t="s">
        <v>723</v>
      </c>
      <c r="AF12" t="s">
        <v>533</v>
      </c>
      <c r="AG12" t="s">
        <v>724</v>
      </c>
      <c r="AH12" t="s">
        <v>687</v>
      </c>
      <c r="AI12" t="s">
        <v>725</v>
      </c>
      <c r="AJ12" t="s">
        <v>726</v>
      </c>
      <c r="AR12" t="s">
        <v>556</v>
      </c>
      <c r="AY12" t="s">
        <v>556</v>
      </c>
      <c r="BF12" t="s">
        <v>556</v>
      </c>
      <c r="BM12" t="s">
        <v>556</v>
      </c>
      <c r="BT12" t="s">
        <v>556</v>
      </c>
    </row>
    <row r="13" spans="1:78" x14ac:dyDescent="0.3">
      <c r="A13" t="s">
        <v>727</v>
      </c>
      <c r="B13" t="s">
        <v>728</v>
      </c>
      <c r="C13" t="s">
        <v>676</v>
      </c>
      <c r="D13" t="s">
        <v>559</v>
      </c>
      <c r="E13" t="s">
        <v>531</v>
      </c>
      <c r="F13" t="s">
        <v>729</v>
      </c>
      <c r="G13" t="s">
        <v>561</v>
      </c>
      <c r="H13" t="s">
        <v>730</v>
      </c>
      <c r="I13" t="s">
        <v>731</v>
      </c>
      <c r="J13" t="s">
        <v>732</v>
      </c>
      <c r="K13" t="s">
        <v>733</v>
      </c>
      <c r="L13" t="s">
        <v>566</v>
      </c>
      <c r="M13" t="s">
        <v>551</v>
      </c>
      <c r="N13" t="s">
        <v>568</v>
      </c>
      <c r="O13" t="s">
        <v>541</v>
      </c>
      <c r="P13" t="s">
        <v>542</v>
      </c>
      <c r="Q13" t="s">
        <v>541</v>
      </c>
      <c r="R13" t="s">
        <v>597</v>
      </c>
      <c r="S13" t="s">
        <v>544</v>
      </c>
      <c r="T13" t="s">
        <v>545</v>
      </c>
      <c r="U13" t="s">
        <v>541</v>
      </c>
      <c r="V13" t="s">
        <v>597</v>
      </c>
      <c r="W13" t="s">
        <v>734</v>
      </c>
      <c r="X13" t="s">
        <v>735</v>
      </c>
      <c r="Y13" t="s">
        <v>561</v>
      </c>
      <c r="Z13" t="s">
        <v>736</v>
      </c>
      <c r="AA13" t="s">
        <v>737</v>
      </c>
      <c r="AB13" t="s">
        <v>738</v>
      </c>
      <c r="AC13" t="s">
        <v>739</v>
      </c>
      <c r="AD13" t="s">
        <v>740</v>
      </c>
      <c r="AE13" t="s">
        <v>741</v>
      </c>
      <c r="AF13" t="s">
        <v>561</v>
      </c>
      <c r="AG13" t="s">
        <v>742</v>
      </c>
      <c r="AH13" t="s">
        <v>705</v>
      </c>
      <c r="AI13" t="s">
        <v>738</v>
      </c>
      <c r="AJ13" t="s">
        <v>743</v>
      </c>
      <c r="AK13" t="s">
        <v>556</v>
      </c>
      <c r="AR13" t="s">
        <v>556</v>
      </c>
      <c r="AY13" t="s">
        <v>556</v>
      </c>
      <c r="BF13" t="s">
        <v>556</v>
      </c>
      <c r="BM13" t="s">
        <v>556</v>
      </c>
      <c r="BT13" t="s">
        <v>556</v>
      </c>
    </row>
    <row r="14" spans="1:78" x14ac:dyDescent="0.3">
      <c r="A14" t="s">
        <v>744</v>
      </c>
      <c r="B14" t="s">
        <v>745</v>
      </c>
      <c r="C14" t="s">
        <v>676</v>
      </c>
      <c r="D14" t="s">
        <v>530</v>
      </c>
      <c r="E14" t="s">
        <v>531</v>
      </c>
      <c r="F14" t="s">
        <v>701</v>
      </c>
      <c r="G14" t="s">
        <v>533</v>
      </c>
      <c r="H14" t="s">
        <v>678</v>
      </c>
      <c r="I14" t="s">
        <v>746</v>
      </c>
      <c r="J14" t="s">
        <v>747</v>
      </c>
      <c r="K14" t="s">
        <v>748</v>
      </c>
      <c r="L14" t="s">
        <v>749</v>
      </c>
      <c r="M14" t="s">
        <v>683</v>
      </c>
      <c r="N14" t="s">
        <v>568</v>
      </c>
      <c r="O14" t="s">
        <v>541</v>
      </c>
      <c r="P14" t="s">
        <v>543</v>
      </c>
      <c r="Q14" t="s">
        <v>541</v>
      </c>
      <c r="R14" t="s">
        <v>543</v>
      </c>
      <c r="S14" t="s">
        <v>544</v>
      </c>
      <c r="T14" t="s">
        <v>545</v>
      </c>
      <c r="U14" t="s">
        <v>541</v>
      </c>
      <c r="V14" t="s">
        <v>543</v>
      </c>
      <c r="W14" t="s">
        <v>750</v>
      </c>
      <c r="X14" t="s">
        <v>751</v>
      </c>
      <c r="Y14" t="s">
        <v>533</v>
      </c>
      <c r="Z14" t="s">
        <v>752</v>
      </c>
      <c r="AA14" t="s">
        <v>687</v>
      </c>
      <c r="AB14" t="s">
        <v>693</v>
      </c>
      <c r="AC14" t="s">
        <v>753</v>
      </c>
      <c r="AD14" t="s">
        <v>754</v>
      </c>
      <c r="AE14" t="s">
        <v>691</v>
      </c>
      <c r="AF14" t="s">
        <v>533</v>
      </c>
      <c r="AG14" t="s">
        <v>692</v>
      </c>
      <c r="AH14" t="s">
        <v>687</v>
      </c>
      <c r="AI14" t="s">
        <v>693</v>
      </c>
      <c r="AJ14" t="s">
        <v>551</v>
      </c>
      <c r="AK14" t="s">
        <v>556</v>
      </c>
      <c r="AR14" t="s">
        <v>556</v>
      </c>
      <c r="AY14" t="s">
        <v>556</v>
      </c>
      <c r="BF14" t="s">
        <v>556</v>
      </c>
      <c r="BM14" t="s">
        <v>556</v>
      </c>
      <c r="BT14" t="s">
        <v>556</v>
      </c>
    </row>
    <row r="15" spans="1:78" x14ac:dyDescent="0.3">
      <c r="A15" t="s">
        <v>755</v>
      </c>
      <c r="B15" t="s">
        <v>756</v>
      </c>
      <c r="C15" t="s">
        <v>676</v>
      </c>
      <c r="D15" t="s">
        <v>530</v>
      </c>
      <c r="E15" t="s">
        <v>531</v>
      </c>
      <c r="F15" t="s">
        <v>710</v>
      </c>
      <c r="G15" t="s">
        <v>533</v>
      </c>
      <c r="H15" t="s">
        <v>757</v>
      </c>
      <c r="I15" t="s">
        <v>758</v>
      </c>
      <c r="J15" t="s">
        <v>759</v>
      </c>
      <c r="K15" t="s">
        <v>760</v>
      </c>
      <c r="L15" t="s">
        <v>715</v>
      </c>
      <c r="M15" t="s">
        <v>716</v>
      </c>
      <c r="N15" t="s">
        <v>568</v>
      </c>
      <c r="O15" t="s">
        <v>541</v>
      </c>
      <c r="P15" t="s">
        <v>543</v>
      </c>
      <c r="Q15" t="s">
        <v>541</v>
      </c>
      <c r="R15" t="s">
        <v>543</v>
      </c>
      <c r="S15" t="s">
        <v>544</v>
      </c>
      <c r="T15" t="s">
        <v>545</v>
      </c>
      <c r="U15" t="s">
        <v>541</v>
      </c>
      <c r="V15" t="s">
        <v>543</v>
      </c>
      <c r="W15" t="s">
        <v>761</v>
      </c>
      <c r="X15" t="s">
        <v>762</v>
      </c>
      <c r="Y15" t="s">
        <v>533</v>
      </c>
      <c r="Z15" t="s">
        <v>724</v>
      </c>
      <c r="AA15" t="s">
        <v>687</v>
      </c>
      <c r="AB15" t="s">
        <v>725</v>
      </c>
      <c r="AC15" t="s">
        <v>763</v>
      </c>
      <c r="AD15" t="s">
        <v>764</v>
      </c>
      <c r="AE15" t="s">
        <v>765</v>
      </c>
      <c r="AF15" t="s">
        <v>533</v>
      </c>
      <c r="AG15" t="s">
        <v>766</v>
      </c>
      <c r="AH15" t="s">
        <v>767</v>
      </c>
      <c r="AI15" t="s">
        <v>725</v>
      </c>
      <c r="AJ15" t="s">
        <v>768</v>
      </c>
      <c r="AK15" t="s">
        <v>556</v>
      </c>
      <c r="AR15" t="s">
        <v>556</v>
      </c>
      <c r="AY15" t="s">
        <v>556</v>
      </c>
      <c r="BF15" t="s">
        <v>556</v>
      </c>
      <c r="BM15" t="s">
        <v>556</v>
      </c>
      <c r="BT15" t="s">
        <v>556</v>
      </c>
    </row>
    <row r="16" spans="1:78" x14ac:dyDescent="0.3">
      <c r="A16" t="s">
        <v>769</v>
      </c>
      <c r="B16" t="s">
        <v>770</v>
      </c>
      <c r="C16" t="s">
        <v>771</v>
      </c>
      <c r="D16" t="s">
        <v>530</v>
      </c>
      <c r="E16" t="s">
        <v>531</v>
      </c>
      <c r="F16" t="s">
        <v>772</v>
      </c>
      <c r="G16" t="s">
        <v>533</v>
      </c>
      <c r="H16" t="s">
        <v>773</v>
      </c>
      <c r="I16" t="s">
        <v>774</v>
      </c>
      <c r="J16" t="s">
        <v>775</v>
      </c>
      <c r="K16" t="s">
        <v>776</v>
      </c>
      <c r="L16" t="s">
        <v>777</v>
      </c>
      <c r="M16" t="s">
        <v>778</v>
      </c>
      <c r="N16" t="s">
        <v>568</v>
      </c>
      <c r="O16" t="s">
        <v>541</v>
      </c>
      <c r="P16" t="s">
        <v>543</v>
      </c>
      <c r="Q16" t="s">
        <v>541</v>
      </c>
      <c r="R16" t="s">
        <v>543</v>
      </c>
      <c r="S16" t="s">
        <v>544</v>
      </c>
      <c r="T16" t="s">
        <v>545</v>
      </c>
      <c r="U16" t="s">
        <v>541</v>
      </c>
      <c r="V16" t="s">
        <v>583</v>
      </c>
      <c r="W16" t="s">
        <v>779</v>
      </c>
      <c r="X16" t="s">
        <v>780</v>
      </c>
      <c r="Y16" t="s">
        <v>533</v>
      </c>
      <c r="Z16" t="s">
        <v>781</v>
      </c>
      <c r="AA16" t="s">
        <v>782</v>
      </c>
      <c r="AB16" t="s">
        <v>783</v>
      </c>
      <c r="AC16" t="s">
        <v>784</v>
      </c>
      <c r="AD16" t="s">
        <v>785</v>
      </c>
      <c r="AE16" t="s">
        <v>786</v>
      </c>
      <c r="AF16" t="s">
        <v>533</v>
      </c>
      <c r="AG16" t="s">
        <v>787</v>
      </c>
      <c r="AH16" t="s">
        <v>782</v>
      </c>
      <c r="AI16" t="s">
        <v>783</v>
      </c>
      <c r="AK16" t="s">
        <v>788</v>
      </c>
      <c r="AL16" t="s">
        <v>789</v>
      </c>
      <c r="AM16" t="s">
        <v>533</v>
      </c>
      <c r="AN16" t="s">
        <v>790</v>
      </c>
      <c r="AO16" t="s">
        <v>791</v>
      </c>
      <c r="AP16" t="s">
        <v>783</v>
      </c>
      <c r="AR16" t="s">
        <v>792</v>
      </c>
      <c r="AS16" t="s">
        <v>793</v>
      </c>
      <c r="AT16" t="s">
        <v>533</v>
      </c>
      <c r="AU16" t="s">
        <v>794</v>
      </c>
      <c r="AV16" t="s">
        <v>782</v>
      </c>
      <c r="AW16" t="s">
        <v>783</v>
      </c>
      <c r="AY16" t="s">
        <v>556</v>
      </c>
      <c r="BF16" t="s">
        <v>556</v>
      </c>
      <c r="BM16" t="s">
        <v>556</v>
      </c>
      <c r="BT16" t="s">
        <v>556</v>
      </c>
    </row>
    <row r="17" spans="1:72" x14ac:dyDescent="0.3">
      <c r="A17" t="s">
        <v>795</v>
      </c>
      <c r="B17" t="s">
        <v>796</v>
      </c>
      <c r="C17" t="s">
        <v>771</v>
      </c>
      <c r="D17" t="s">
        <v>559</v>
      </c>
      <c r="E17" t="s">
        <v>531</v>
      </c>
      <c r="F17" t="s">
        <v>797</v>
      </c>
      <c r="G17" t="s">
        <v>533</v>
      </c>
      <c r="H17" t="s">
        <v>798</v>
      </c>
      <c r="I17" t="s">
        <v>799</v>
      </c>
      <c r="J17" t="s">
        <v>800</v>
      </c>
      <c r="K17" t="s">
        <v>801</v>
      </c>
      <c r="L17" t="s">
        <v>802</v>
      </c>
      <c r="M17" t="s">
        <v>803</v>
      </c>
      <c r="N17" t="s">
        <v>568</v>
      </c>
      <c r="O17" t="s">
        <v>541</v>
      </c>
      <c r="P17" t="s">
        <v>543</v>
      </c>
      <c r="Q17" t="s">
        <v>544</v>
      </c>
      <c r="R17" t="s">
        <v>583</v>
      </c>
      <c r="S17" t="s">
        <v>544</v>
      </c>
      <c r="T17" t="s">
        <v>545</v>
      </c>
      <c r="U17" t="s">
        <v>544</v>
      </c>
      <c r="V17" t="s">
        <v>583</v>
      </c>
      <c r="W17" t="s">
        <v>804</v>
      </c>
      <c r="X17" t="s">
        <v>805</v>
      </c>
      <c r="Y17" t="s">
        <v>533</v>
      </c>
      <c r="Z17" t="s">
        <v>806</v>
      </c>
      <c r="AA17" t="s">
        <v>807</v>
      </c>
      <c r="AB17" t="s">
        <v>783</v>
      </c>
      <c r="AC17" t="s">
        <v>551</v>
      </c>
      <c r="AD17" t="s">
        <v>556</v>
      </c>
      <c r="AK17" t="s">
        <v>556</v>
      </c>
      <c r="AR17" t="s">
        <v>556</v>
      </c>
      <c r="AY17" t="s">
        <v>556</v>
      </c>
      <c r="BF17" t="s">
        <v>556</v>
      </c>
      <c r="BM17" t="s">
        <v>556</v>
      </c>
      <c r="BT17" t="s">
        <v>556</v>
      </c>
    </row>
    <row r="18" spans="1:72" x14ac:dyDescent="0.3">
      <c r="A18" t="s">
        <v>808</v>
      </c>
      <c r="B18" t="s">
        <v>809</v>
      </c>
      <c r="C18" t="s">
        <v>771</v>
      </c>
      <c r="D18" t="s">
        <v>559</v>
      </c>
      <c r="E18" t="s">
        <v>531</v>
      </c>
      <c r="F18" t="s">
        <v>810</v>
      </c>
      <c r="G18" t="s">
        <v>533</v>
      </c>
      <c r="H18" t="s">
        <v>811</v>
      </c>
      <c r="I18" t="s">
        <v>812</v>
      </c>
      <c r="J18" t="s">
        <v>813</v>
      </c>
      <c r="K18" t="s">
        <v>814</v>
      </c>
      <c r="L18" t="s">
        <v>815</v>
      </c>
      <c r="M18" t="s">
        <v>816</v>
      </c>
      <c r="N18" t="s">
        <v>568</v>
      </c>
      <c r="O18" t="s">
        <v>541</v>
      </c>
      <c r="P18" t="s">
        <v>542</v>
      </c>
      <c r="Q18" t="s">
        <v>541</v>
      </c>
      <c r="R18" t="s">
        <v>597</v>
      </c>
      <c r="S18" t="s">
        <v>544</v>
      </c>
      <c r="T18" t="s">
        <v>545</v>
      </c>
      <c r="U18" t="s">
        <v>541</v>
      </c>
      <c r="V18" t="s">
        <v>543</v>
      </c>
      <c r="W18" t="s">
        <v>817</v>
      </c>
      <c r="X18" t="s">
        <v>818</v>
      </c>
      <c r="Y18" t="s">
        <v>533</v>
      </c>
      <c r="Z18" t="s">
        <v>819</v>
      </c>
      <c r="AA18" t="s">
        <v>807</v>
      </c>
      <c r="AB18" t="s">
        <v>810</v>
      </c>
      <c r="AC18" t="s">
        <v>820</v>
      </c>
      <c r="AD18" t="s">
        <v>556</v>
      </c>
      <c r="AK18" t="s">
        <v>556</v>
      </c>
      <c r="AR18" t="s">
        <v>556</v>
      </c>
      <c r="AY18" t="s">
        <v>556</v>
      </c>
      <c r="BF18" t="s">
        <v>556</v>
      </c>
      <c r="BM18" t="s">
        <v>556</v>
      </c>
      <c r="BT18" t="s">
        <v>556</v>
      </c>
    </row>
    <row r="19" spans="1:72" x14ac:dyDescent="0.3">
      <c r="A19" t="s">
        <v>821</v>
      </c>
      <c r="B19" t="s">
        <v>822</v>
      </c>
      <c r="C19" t="s">
        <v>771</v>
      </c>
      <c r="D19" t="s">
        <v>559</v>
      </c>
      <c r="E19" t="s">
        <v>531</v>
      </c>
      <c r="F19" t="s">
        <v>823</v>
      </c>
      <c r="G19" t="s">
        <v>533</v>
      </c>
      <c r="H19" t="s">
        <v>824</v>
      </c>
      <c r="I19" t="s">
        <v>825</v>
      </c>
      <c r="J19" t="s">
        <v>826</v>
      </c>
      <c r="K19" t="s">
        <v>827</v>
      </c>
      <c r="L19" t="s">
        <v>828</v>
      </c>
      <c r="M19" t="s">
        <v>829</v>
      </c>
      <c r="N19" t="s">
        <v>568</v>
      </c>
      <c r="O19" t="s">
        <v>541</v>
      </c>
      <c r="P19" t="s">
        <v>543</v>
      </c>
      <c r="Q19" t="s">
        <v>541</v>
      </c>
      <c r="R19" t="s">
        <v>543</v>
      </c>
      <c r="S19" t="s">
        <v>541</v>
      </c>
      <c r="T19" t="s">
        <v>543</v>
      </c>
      <c r="U19" t="s">
        <v>541</v>
      </c>
      <c r="V19" t="s">
        <v>543</v>
      </c>
      <c r="W19" t="s">
        <v>830</v>
      </c>
      <c r="X19" t="s">
        <v>831</v>
      </c>
      <c r="Y19" t="s">
        <v>533</v>
      </c>
      <c r="Z19" t="s">
        <v>832</v>
      </c>
      <c r="AA19" t="s">
        <v>833</v>
      </c>
      <c r="AB19" t="s">
        <v>834</v>
      </c>
      <c r="AC19" t="s">
        <v>835</v>
      </c>
      <c r="AD19" t="s">
        <v>836</v>
      </c>
      <c r="AE19" t="s">
        <v>837</v>
      </c>
      <c r="AF19" t="s">
        <v>533</v>
      </c>
      <c r="AG19" t="s">
        <v>838</v>
      </c>
      <c r="AH19" t="s">
        <v>833</v>
      </c>
      <c r="AI19" t="s">
        <v>834</v>
      </c>
      <c r="AJ19" t="s">
        <v>839</v>
      </c>
    </row>
    <row r="20" spans="1:72" x14ac:dyDescent="0.3">
      <c r="A20" t="s">
        <v>840</v>
      </c>
      <c r="B20" t="s">
        <v>841</v>
      </c>
      <c r="C20" t="s">
        <v>771</v>
      </c>
      <c r="D20" t="s">
        <v>530</v>
      </c>
      <c r="E20" t="s">
        <v>531</v>
      </c>
      <c r="F20" t="s">
        <v>842</v>
      </c>
      <c r="G20" t="s">
        <v>533</v>
      </c>
      <c r="H20" t="s">
        <v>843</v>
      </c>
      <c r="I20" t="s">
        <v>844</v>
      </c>
      <c r="J20" t="s">
        <v>845</v>
      </c>
      <c r="K20" t="s">
        <v>846</v>
      </c>
      <c r="L20" t="s">
        <v>777</v>
      </c>
      <c r="M20" t="s">
        <v>847</v>
      </c>
      <c r="N20" t="s">
        <v>848</v>
      </c>
      <c r="O20" t="s">
        <v>541</v>
      </c>
      <c r="P20" t="s">
        <v>543</v>
      </c>
      <c r="Q20" t="s">
        <v>541</v>
      </c>
      <c r="R20" t="s">
        <v>543</v>
      </c>
      <c r="S20" t="s">
        <v>544</v>
      </c>
      <c r="T20" t="s">
        <v>545</v>
      </c>
      <c r="U20" t="s">
        <v>541</v>
      </c>
      <c r="V20" t="s">
        <v>543</v>
      </c>
      <c r="W20" t="s">
        <v>849</v>
      </c>
      <c r="X20" t="s">
        <v>850</v>
      </c>
      <c r="Y20" t="s">
        <v>533</v>
      </c>
      <c r="Z20" t="s">
        <v>851</v>
      </c>
      <c r="AA20" t="s">
        <v>587</v>
      </c>
      <c r="AB20" t="s">
        <v>852</v>
      </c>
      <c r="AC20" t="s">
        <v>853</v>
      </c>
      <c r="AD20" t="s">
        <v>854</v>
      </c>
      <c r="AE20" t="s">
        <v>855</v>
      </c>
      <c r="AF20" t="s">
        <v>533</v>
      </c>
      <c r="AG20" t="s">
        <v>856</v>
      </c>
      <c r="AH20" t="s">
        <v>587</v>
      </c>
      <c r="AI20" t="s">
        <v>852</v>
      </c>
      <c r="AJ20" t="s">
        <v>857</v>
      </c>
      <c r="AK20" t="s">
        <v>858</v>
      </c>
      <c r="AL20" t="s">
        <v>859</v>
      </c>
      <c r="AM20" t="s">
        <v>533</v>
      </c>
      <c r="AN20" t="s">
        <v>860</v>
      </c>
      <c r="AO20" t="s">
        <v>633</v>
      </c>
      <c r="AP20" t="s">
        <v>852</v>
      </c>
      <c r="AR20" t="s">
        <v>861</v>
      </c>
      <c r="AS20" t="s">
        <v>862</v>
      </c>
      <c r="AT20" t="s">
        <v>533</v>
      </c>
      <c r="AU20" t="s">
        <v>863</v>
      </c>
      <c r="AV20" t="s">
        <v>864</v>
      </c>
      <c r="AW20" t="s">
        <v>852</v>
      </c>
      <c r="AY20" t="s">
        <v>865</v>
      </c>
      <c r="AZ20" t="s">
        <v>866</v>
      </c>
      <c r="BA20" t="s">
        <v>533</v>
      </c>
      <c r="BB20" t="s">
        <v>867</v>
      </c>
      <c r="BC20" t="s">
        <v>549</v>
      </c>
      <c r="BD20" t="s">
        <v>868</v>
      </c>
      <c r="BE20" t="s">
        <v>869</v>
      </c>
      <c r="BF20" t="s">
        <v>556</v>
      </c>
      <c r="BM20" t="s">
        <v>556</v>
      </c>
      <c r="BT20" t="s">
        <v>556</v>
      </c>
    </row>
    <row r="21" spans="1:72" x14ac:dyDescent="0.3">
      <c r="A21" t="s">
        <v>870</v>
      </c>
      <c r="B21" t="s">
        <v>871</v>
      </c>
      <c r="C21" t="s">
        <v>771</v>
      </c>
      <c r="D21" t="s">
        <v>530</v>
      </c>
      <c r="E21" t="s">
        <v>531</v>
      </c>
      <c r="F21" t="s">
        <v>872</v>
      </c>
      <c r="G21" t="s">
        <v>533</v>
      </c>
      <c r="H21" t="s">
        <v>873</v>
      </c>
      <c r="I21" t="s">
        <v>874</v>
      </c>
      <c r="J21" t="s">
        <v>875</v>
      </c>
      <c r="K21" t="s">
        <v>876</v>
      </c>
      <c r="L21" t="s">
        <v>551</v>
      </c>
      <c r="M21" t="s">
        <v>877</v>
      </c>
      <c r="N21" t="s">
        <v>540</v>
      </c>
      <c r="O21" t="s">
        <v>541</v>
      </c>
      <c r="P21" t="s">
        <v>543</v>
      </c>
      <c r="Q21" t="s">
        <v>541</v>
      </c>
      <c r="R21" t="s">
        <v>543</v>
      </c>
      <c r="S21" t="s">
        <v>544</v>
      </c>
      <c r="T21" t="s">
        <v>545</v>
      </c>
      <c r="U21" t="s">
        <v>541</v>
      </c>
      <c r="V21" t="s">
        <v>543</v>
      </c>
      <c r="W21" t="s">
        <v>878</v>
      </c>
      <c r="X21" t="s">
        <v>879</v>
      </c>
      <c r="Y21" t="s">
        <v>533</v>
      </c>
      <c r="Z21" t="s">
        <v>880</v>
      </c>
      <c r="AA21" t="s">
        <v>881</v>
      </c>
      <c r="AB21" t="s">
        <v>852</v>
      </c>
      <c r="AC21" t="s">
        <v>882</v>
      </c>
      <c r="AD21" t="s">
        <v>883</v>
      </c>
      <c r="AE21" t="s">
        <v>884</v>
      </c>
      <c r="AF21" t="s">
        <v>533</v>
      </c>
      <c r="AG21" t="s">
        <v>867</v>
      </c>
      <c r="AH21" t="s">
        <v>549</v>
      </c>
      <c r="AI21" t="s">
        <v>868</v>
      </c>
      <c r="AK21" t="s">
        <v>556</v>
      </c>
      <c r="AR21" t="s">
        <v>556</v>
      </c>
      <c r="AY21" t="s">
        <v>556</v>
      </c>
      <c r="BF21" t="s">
        <v>556</v>
      </c>
      <c r="BM21" t="s">
        <v>556</v>
      </c>
      <c r="BT21" t="s">
        <v>556</v>
      </c>
    </row>
    <row r="22" spans="1:72" x14ac:dyDescent="0.3">
      <c r="A22" t="s">
        <v>885</v>
      </c>
      <c r="B22" t="s">
        <v>886</v>
      </c>
      <c r="C22" t="s">
        <v>771</v>
      </c>
      <c r="D22" t="s">
        <v>530</v>
      </c>
      <c r="E22" t="s">
        <v>531</v>
      </c>
      <c r="F22" t="s">
        <v>887</v>
      </c>
      <c r="G22" t="s">
        <v>533</v>
      </c>
      <c r="H22" t="s">
        <v>888</v>
      </c>
      <c r="I22" t="s">
        <v>889</v>
      </c>
      <c r="J22" t="s">
        <v>890</v>
      </c>
      <c r="K22" t="s">
        <v>891</v>
      </c>
      <c r="L22" t="s">
        <v>892</v>
      </c>
      <c r="M22" t="s">
        <v>893</v>
      </c>
      <c r="N22" t="s">
        <v>568</v>
      </c>
      <c r="O22" t="s">
        <v>541</v>
      </c>
      <c r="P22" t="s">
        <v>542</v>
      </c>
      <c r="Q22" t="s">
        <v>541</v>
      </c>
      <c r="R22" t="s">
        <v>542</v>
      </c>
      <c r="S22" t="s">
        <v>544</v>
      </c>
      <c r="T22" t="s">
        <v>545</v>
      </c>
      <c r="U22" t="s">
        <v>541</v>
      </c>
      <c r="V22" t="s">
        <v>597</v>
      </c>
      <c r="W22" t="s">
        <v>894</v>
      </c>
      <c r="X22" t="s">
        <v>895</v>
      </c>
      <c r="Y22" t="s">
        <v>533</v>
      </c>
      <c r="Z22" t="s">
        <v>896</v>
      </c>
      <c r="AA22" t="s">
        <v>897</v>
      </c>
      <c r="AB22" t="s">
        <v>898</v>
      </c>
      <c r="AD22" t="s">
        <v>899</v>
      </c>
      <c r="AE22" t="s">
        <v>900</v>
      </c>
      <c r="AF22" t="s">
        <v>533</v>
      </c>
      <c r="AG22" t="s">
        <v>901</v>
      </c>
      <c r="AH22" t="s">
        <v>902</v>
      </c>
      <c r="AI22" t="s">
        <v>898</v>
      </c>
      <c r="AK22" t="s">
        <v>556</v>
      </c>
      <c r="AR22" t="s">
        <v>556</v>
      </c>
      <c r="AY22" t="s">
        <v>556</v>
      </c>
      <c r="BF22" t="s">
        <v>556</v>
      </c>
      <c r="BM22" t="s">
        <v>556</v>
      </c>
      <c r="BT22" t="s">
        <v>556</v>
      </c>
    </row>
    <row r="23" spans="1:72" x14ac:dyDescent="0.3">
      <c r="A23" t="s">
        <v>4644</v>
      </c>
      <c r="B23" t="s">
        <v>4645</v>
      </c>
      <c r="C23" t="s">
        <v>771</v>
      </c>
      <c r="D23" t="s">
        <v>530</v>
      </c>
      <c r="E23" t="s">
        <v>531</v>
      </c>
      <c r="F23" t="s">
        <v>872</v>
      </c>
      <c r="G23" t="s">
        <v>533</v>
      </c>
      <c r="H23" t="s">
        <v>4646</v>
      </c>
      <c r="I23" t="s">
        <v>4647</v>
      </c>
      <c r="J23" t="s">
        <v>4648</v>
      </c>
      <c r="K23" t="s">
        <v>4649</v>
      </c>
      <c r="L23" t="s">
        <v>4650</v>
      </c>
      <c r="M23" t="s">
        <v>4651</v>
      </c>
      <c r="N23" t="s">
        <v>848</v>
      </c>
      <c r="O23" t="s">
        <v>541</v>
      </c>
      <c r="P23" t="s">
        <v>597</v>
      </c>
      <c r="Q23" t="s">
        <v>541</v>
      </c>
      <c r="R23" t="s">
        <v>543</v>
      </c>
      <c r="S23" t="s">
        <v>544</v>
      </c>
      <c r="T23" t="s">
        <v>545</v>
      </c>
      <c r="U23" t="s">
        <v>541</v>
      </c>
      <c r="V23" t="s">
        <v>543</v>
      </c>
      <c r="W23" t="s">
        <v>4652</v>
      </c>
      <c r="X23" t="s">
        <v>4653</v>
      </c>
      <c r="Y23" t="s">
        <v>533</v>
      </c>
      <c r="Z23" t="s">
        <v>4654</v>
      </c>
      <c r="AA23" t="s">
        <v>4655</v>
      </c>
      <c r="AB23" t="s">
        <v>898</v>
      </c>
      <c r="AC23" t="s">
        <v>4656</v>
      </c>
      <c r="AD23" t="s">
        <v>4657</v>
      </c>
      <c r="AE23" t="s">
        <v>4658</v>
      </c>
      <c r="AF23" t="s">
        <v>533</v>
      </c>
      <c r="AG23" t="s">
        <v>4659</v>
      </c>
      <c r="AH23" t="s">
        <v>549</v>
      </c>
      <c r="AI23" t="s">
        <v>868</v>
      </c>
      <c r="AJ23" t="s">
        <v>4660</v>
      </c>
    </row>
    <row r="24" spans="1:72" x14ac:dyDescent="0.3">
      <c r="A24" t="s">
        <v>903</v>
      </c>
      <c r="B24" t="s">
        <v>904</v>
      </c>
      <c r="C24" t="s">
        <v>905</v>
      </c>
      <c r="D24" t="s">
        <v>530</v>
      </c>
      <c r="E24" t="s">
        <v>531</v>
      </c>
      <c r="F24" t="s">
        <v>906</v>
      </c>
      <c r="G24" t="s">
        <v>533</v>
      </c>
      <c r="H24" t="s">
        <v>907</v>
      </c>
      <c r="I24" t="s">
        <v>908</v>
      </c>
      <c r="J24" t="s">
        <v>909</v>
      </c>
      <c r="K24" t="s">
        <v>910</v>
      </c>
      <c r="L24" t="s">
        <v>911</v>
      </c>
      <c r="M24" t="s">
        <v>912</v>
      </c>
      <c r="N24" t="s">
        <v>848</v>
      </c>
      <c r="O24" t="s">
        <v>544</v>
      </c>
      <c r="P24" t="s">
        <v>543</v>
      </c>
      <c r="Q24" t="s">
        <v>544</v>
      </c>
      <c r="R24" t="s">
        <v>543</v>
      </c>
      <c r="S24" t="s">
        <v>544</v>
      </c>
      <c r="T24" t="s">
        <v>545</v>
      </c>
      <c r="U24" t="s">
        <v>544</v>
      </c>
      <c r="V24" t="s">
        <v>543</v>
      </c>
      <c r="W24" t="s">
        <v>913</v>
      </c>
      <c r="X24" t="s">
        <v>914</v>
      </c>
      <c r="Y24" t="s">
        <v>533</v>
      </c>
      <c r="Z24" t="s">
        <v>915</v>
      </c>
      <c r="AA24" t="s">
        <v>916</v>
      </c>
      <c r="AB24" t="s">
        <v>917</v>
      </c>
      <c r="AC24" t="s">
        <v>918</v>
      </c>
      <c r="AY24" t="s">
        <v>556</v>
      </c>
      <c r="BF24" t="s">
        <v>556</v>
      </c>
      <c r="BM24" t="s">
        <v>556</v>
      </c>
      <c r="BT24" t="s">
        <v>556</v>
      </c>
    </row>
    <row r="25" spans="1:72" x14ac:dyDescent="0.3">
      <c r="A25" t="s">
        <v>919</v>
      </c>
      <c r="B25" t="s">
        <v>920</v>
      </c>
      <c r="C25" t="s">
        <v>905</v>
      </c>
      <c r="D25" t="s">
        <v>559</v>
      </c>
      <c r="E25" t="s">
        <v>531</v>
      </c>
      <c r="F25" t="s">
        <v>921</v>
      </c>
      <c r="G25" t="s">
        <v>533</v>
      </c>
      <c r="H25" t="s">
        <v>4661</v>
      </c>
      <c r="I25" t="s">
        <v>4662</v>
      </c>
      <c r="J25" t="s">
        <v>4663</v>
      </c>
      <c r="K25" t="s">
        <v>922</v>
      </c>
      <c r="L25" t="s">
        <v>4664</v>
      </c>
      <c r="M25" t="s">
        <v>4665</v>
      </c>
      <c r="N25" t="s">
        <v>568</v>
      </c>
      <c r="O25" t="s">
        <v>541</v>
      </c>
      <c r="P25" t="s">
        <v>543</v>
      </c>
      <c r="Q25" t="s">
        <v>541</v>
      </c>
      <c r="R25" t="s">
        <v>543</v>
      </c>
      <c r="S25" t="s">
        <v>544</v>
      </c>
      <c r="T25" t="s">
        <v>545</v>
      </c>
      <c r="U25" t="s">
        <v>541</v>
      </c>
      <c r="V25" t="s">
        <v>543</v>
      </c>
      <c r="W25" t="s">
        <v>923</v>
      </c>
      <c r="X25" t="s">
        <v>4666</v>
      </c>
      <c r="Y25" t="s">
        <v>533</v>
      </c>
      <c r="Z25" t="s">
        <v>4667</v>
      </c>
      <c r="AA25" t="s">
        <v>924</v>
      </c>
      <c r="AB25" t="s">
        <v>925</v>
      </c>
      <c r="AC25" t="s">
        <v>4668</v>
      </c>
      <c r="AD25" t="s">
        <v>926</v>
      </c>
      <c r="AE25" t="s">
        <v>4669</v>
      </c>
      <c r="AF25" t="s">
        <v>533</v>
      </c>
      <c r="AG25" t="s">
        <v>4670</v>
      </c>
      <c r="AH25" t="s">
        <v>924</v>
      </c>
      <c r="AI25" t="s">
        <v>925</v>
      </c>
      <c r="AJ25" t="s">
        <v>927</v>
      </c>
      <c r="BM25" t="s">
        <v>556</v>
      </c>
      <c r="BT25" t="s">
        <v>556</v>
      </c>
    </row>
    <row r="26" spans="1:72" x14ac:dyDescent="0.3">
      <c r="A26" t="s">
        <v>929</v>
      </c>
      <c r="B26" t="s">
        <v>930</v>
      </c>
      <c r="C26" t="s">
        <v>905</v>
      </c>
      <c r="D26" t="s">
        <v>559</v>
      </c>
      <c r="E26" t="s">
        <v>531</v>
      </c>
      <c r="F26" t="s">
        <v>931</v>
      </c>
      <c r="G26" t="s">
        <v>533</v>
      </c>
      <c r="H26" t="s">
        <v>932</v>
      </c>
      <c r="I26" t="s">
        <v>4671</v>
      </c>
      <c r="J26" t="s">
        <v>933</v>
      </c>
      <c r="K26" t="s">
        <v>934</v>
      </c>
      <c r="L26" t="s">
        <v>4672</v>
      </c>
      <c r="M26" t="s">
        <v>4673</v>
      </c>
      <c r="N26" t="s">
        <v>568</v>
      </c>
      <c r="O26" t="s">
        <v>541</v>
      </c>
      <c r="P26" t="s">
        <v>597</v>
      </c>
      <c r="Q26" t="s">
        <v>541</v>
      </c>
      <c r="R26" t="s">
        <v>597</v>
      </c>
      <c r="S26" t="s">
        <v>544</v>
      </c>
      <c r="T26" t="s">
        <v>545</v>
      </c>
      <c r="U26" t="s">
        <v>544</v>
      </c>
      <c r="V26" t="s">
        <v>545</v>
      </c>
      <c r="W26" t="s">
        <v>935</v>
      </c>
      <c r="X26" t="s">
        <v>936</v>
      </c>
      <c r="Y26" t="s">
        <v>533</v>
      </c>
      <c r="Z26" t="s">
        <v>4674</v>
      </c>
      <c r="AA26" t="s">
        <v>928</v>
      </c>
      <c r="AB26" t="s">
        <v>937</v>
      </c>
      <c r="AC26" t="s">
        <v>694</v>
      </c>
      <c r="AD26" t="s">
        <v>938</v>
      </c>
      <c r="AE26" t="s">
        <v>939</v>
      </c>
      <c r="AF26" t="s">
        <v>533</v>
      </c>
      <c r="AG26" t="s">
        <v>940</v>
      </c>
      <c r="AH26" t="s">
        <v>928</v>
      </c>
      <c r="AI26" t="s">
        <v>937</v>
      </c>
      <c r="AJ26" t="s">
        <v>694</v>
      </c>
      <c r="AK26" t="s">
        <v>556</v>
      </c>
      <c r="AR26" t="s">
        <v>556</v>
      </c>
      <c r="AY26" t="s">
        <v>556</v>
      </c>
      <c r="BF26" t="s">
        <v>556</v>
      </c>
      <c r="BM26" t="s">
        <v>556</v>
      </c>
      <c r="BT26" t="s">
        <v>556</v>
      </c>
    </row>
    <row r="27" spans="1:72" x14ac:dyDescent="0.3">
      <c r="A27" t="s">
        <v>941</v>
      </c>
      <c r="B27" t="s">
        <v>942</v>
      </c>
      <c r="C27" t="s">
        <v>905</v>
      </c>
      <c r="D27" t="s">
        <v>559</v>
      </c>
      <c r="E27" t="s">
        <v>531</v>
      </c>
      <c r="F27" t="s">
        <v>591</v>
      </c>
      <c r="G27" t="s">
        <v>533</v>
      </c>
      <c r="H27" t="s">
        <v>4675</v>
      </c>
      <c r="I27" t="s">
        <v>943</v>
      </c>
      <c r="J27" t="s">
        <v>944</v>
      </c>
      <c r="K27" t="s">
        <v>945</v>
      </c>
      <c r="L27" t="s">
        <v>551</v>
      </c>
      <c r="M27" t="s">
        <v>551</v>
      </c>
      <c r="N27" t="s">
        <v>568</v>
      </c>
      <c r="O27" t="s">
        <v>541</v>
      </c>
      <c r="P27" t="s">
        <v>543</v>
      </c>
      <c r="Q27" t="s">
        <v>541</v>
      </c>
      <c r="R27" t="s">
        <v>543</v>
      </c>
      <c r="S27" t="s">
        <v>544</v>
      </c>
      <c r="T27" t="s">
        <v>545</v>
      </c>
      <c r="U27" t="s">
        <v>544</v>
      </c>
      <c r="V27" t="s">
        <v>545</v>
      </c>
      <c r="W27" t="s">
        <v>946</v>
      </c>
      <c r="X27" t="s">
        <v>947</v>
      </c>
      <c r="Y27" t="s">
        <v>533</v>
      </c>
      <c r="Z27" t="s">
        <v>948</v>
      </c>
      <c r="AA27" t="s">
        <v>928</v>
      </c>
      <c r="AB27" t="s">
        <v>949</v>
      </c>
      <c r="AC27" t="s">
        <v>551</v>
      </c>
      <c r="AD27" t="s">
        <v>950</v>
      </c>
      <c r="AE27" t="s">
        <v>951</v>
      </c>
      <c r="AF27" t="s">
        <v>533</v>
      </c>
      <c r="AG27" t="s">
        <v>952</v>
      </c>
      <c r="AH27" t="s">
        <v>928</v>
      </c>
      <c r="AI27" t="s">
        <v>925</v>
      </c>
      <c r="AK27" t="s">
        <v>556</v>
      </c>
      <c r="AR27" t="s">
        <v>556</v>
      </c>
      <c r="AY27" t="s">
        <v>556</v>
      </c>
      <c r="BF27" t="s">
        <v>556</v>
      </c>
      <c r="BM27" t="s">
        <v>556</v>
      </c>
      <c r="BT27" t="s">
        <v>556</v>
      </c>
    </row>
    <row r="28" spans="1:72" x14ac:dyDescent="0.3">
      <c r="A28" t="s">
        <v>953</v>
      </c>
      <c r="B28" t="s">
        <v>954</v>
      </c>
      <c r="C28" t="s">
        <v>905</v>
      </c>
      <c r="D28" t="s">
        <v>530</v>
      </c>
      <c r="E28" t="s">
        <v>531</v>
      </c>
      <c r="F28" t="s">
        <v>954</v>
      </c>
      <c r="G28" t="s">
        <v>533</v>
      </c>
      <c r="H28" t="s">
        <v>955</v>
      </c>
      <c r="I28" t="s">
        <v>956</v>
      </c>
      <c r="J28" t="s">
        <v>957</v>
      </c>
      <c r="K28" t="s">
        <v>958</v>
      </c>
      <c r="L28" t="s">
        <v>551</v>
      </c>
      <c r="M28" t="s">
        <v>959</v>
      </c>
      <c r="N28" t="s">
        <v>540</v>
      </c>
      <c r="O28" t="s">
        <v>541</v>
      </c>
      <c r="P28" t="s">
        <v>542</v>
      </c>
      <c r="Q28" t="s">
        <v>544</v>
      </c>
      <c r="R28" t="s">
        <v>543</v>
      </c>
      <c r="S28" t="s">
        <v>544</v>
      </c>
      <c r="T28" t="s">
        <v>545</v>
      </c>
      <c r="U28" t="s">
        <v>541</v>
      </c>
      <c r="V28" t="s">
        <v>543</v>
      </c>
      <c r="W28" t="s">
        <v>960</v>
      </c>
      <c r="X28" t="s">
        <v>961</v>
      </c>
      <c r="Y28" t="s">
        <v>533</v>
      </c>
      <c r="Z28" t="s">
        <v>962</v>
      </c>
      <c r="AA28" t="s">
        <v>549</v>
      </c>
      <c r="AB28" t="s">
        <v>963</v>
      </c>
      <c r="AC28" t="s">
        <v>551</v>
      </c>
      <c r="AD28" t="s">
        <v>964</v>
      </c>
      <c r="AE28" t="s">
        <v>553</v>
      </c>
      <c r="AF28" t="s">
        <v>533</v>
      </c>
      <c r="AG28" t="s">
        <v>965</v>
      </c>
      <c r="AH28" t="s">
        <v>549</v>
      </c>
      <c r="AI28" t="s">
        <v>550</v>
      </c>
      <c r="AJ28" t="s">
        <v>555</v>
      </c>
      <c r="AK28" t="s">
        <v>556</v>
      </c>
      <c r="AR28" t="s">
        <v>556</v>
      </c>
      <c r="AY28" t="s">
        <v>556</v>
      </c>
      <c r="BF28" t="s">
        <v>556</v>
      </c>
      <c r="BM28" t="s">
        <v>556</v>
      </c>
      <c r="BT28" t="s">
        <v>556</v>
      </c>
    </row>
    <row r="29" spans="1:72" x14ac:dyDescent="0.3">
      <c r="A29" t="s">
        <v>966</v>
      </c>
      <c r="B29" t="s">
        <v>967</v>
      </c>
      <c r="C29" t="s">
        <v>968</v>
      </c>
      <c r="D29" t="s">
        <v>530</v>
      </c>
      <c r="E29" t="s">
        <v>531</v>
      </c>
      <c r="F29" t="s">
        <v>969</v>
      </c>
      <c r="G29" t="s">
        <v>533</v>
      </c>
      <c r="H29" t="s">
        <v>970</v>
      </c>
      <c r="I29" t="s">
        <v>971</v>
      </c>
      <c r="J29" t="s">
        <v>972</v>
      </c>
      <c r="K29" t="s">
        <v>973</v>
      </c>
      <c r="L29" t="s">
        <v>551</v>
      </c>
      <c r="M29" t="s">
        <v>4676</v>
      </c>
      <c r="N29" t="s">
        <v>848</v>
      </c>
      <c r="O29" t="s">
        <v>541</v>
      </c>
      <c r="P29" t="s">
        <v>542</v>
      </c>
      <c r="Q29" t="s">
        <v>541</v>
      </c>
      <c r="R29" t="s">
        <v>543</v>
      </c>
      <c r="S29" t="s">
        <v>541</v>
      </c>
      <c r="T29" t="s">
        <v>597</v>
      </c>
      <c r="U29" t="s">
        <v>541</v>
      </c>
      <c r="V29" t="s">
        <v>543</v>
      </c>
      <c r="W29" t="s">
        <v>974</v>
      </c>
      <c r="X29" t="s">
        <v>975</v>
      </c>
      <c r="Y29" t="s">
        <v>533</v>
      </c>
      <c r="Z29" t="s">
        <v>976</v>
      </c>
      <c r="AA29" t="s">
        <v>977</v>
      </c>
      <c r="AB29" t="s">
        <v>978</v>
      </c>
      <c r="AC29" t="s">
        <v>551</v>
      </c>
      <c r="AD29" t="s">
        <v>979</v>
      </c>
      <c r="AE29" t="s">
        <v>980</v>
      </c>
      <c r="AF29" t="s">
        <v>533</v>
      </c>
      <c r="AG29" t="s">
        <v>981</v>
      </c>
      <c r="AH29" t="s">
        <v>549</v>
      </c>
      <c r="AI29" t="s">
        <v>868</v>
      </c>
      <c r="AK29" t="s">
        <v>556</v>
      </c>
      <c r="AR29" t="s">
        <v>556</v>
      </c>
      <c r="AY29" t="s">
        <v>556</v>
      </c>
      <c r="BF29" t="s">
        <v>556</v>
      </c>
      <c r="BM29" t="s">
        <v>556</v>
      </c>
      <c r="BT29" t="s">
        <v>556</v>
      </c>
    </row>
    <row r="30" spans="1:72" x14ac:dyDescent="0.3">
      <c r="A30" t="s">
        <v>982</v>
      </c>
      <c r="B30" t="s">
        <v>983</v>
      </c>
      <c r="C30" t="s">
        <v>968</v>
      </c>
      <c r="D30" t="s">
        <v>530</v>
      </c>
      <c r="E30" t="s">
        <v>531</v>
      </c>
      <c r="F30" t="s">
        <v>969</v>
      </c>
      <c r="G30" t="s">
        <v>533</v>
      </c>
      <c r="H30" t="s">
        <v>984</v>
      </c>
      <c r="I30" t="s">
        <v>985</v>
      </c>
      <c r="J30" t="s">
        <v>986</v>
      </c>
      <c r="K30" t="s">
        <v>987</v>
      </c>
      <c r="L30" t="s">
        <v>551</v>
      </c>
      <c r="M30" t="s">
        <v>4677</v>
      </c>
      <c r="N30" t="s">
        <v>848</v>
      </c>
      <c r="O30" t="s">
        <v>541</v>
      </c>
      <c r="P30" t="s">
        <v>542</v>
      </c>
      <c r="Q30" t="s">
        <v>541</v>
      </c>
      <c r="R30" t="s">
        <v>543</v>
      </c>
      <c r="S30" t="s">
        <v>541</v>
      </c>
      <c r="T30" t="s">
        <v>597</v>
      </c>
      <c r="U30" t="s">
        <v>541</v>
      </c>
      <c r="V30" t="s">
        <v>543</v>
      </c>
      <c r="W30" t="s">
        <v>988</v>
      </c>
      <c r="X30" t="s">
        <v>989</v>
      </c>
      <c r="Y30" t="s">
        <v>533</v>
      </c>
      <c r="Z30" t="s">
        <v>990</v>
      </c>
      <c r="AA30" t="s">
        <v>977</v>
      </c>
      <c r="AB30" t="s">
        <v>978</v>
      </c>
      <c r="AC30" t="s">
        <v>551</v>
      </c>
      <c r="AD30" t="s">
        <v>991</v>
      </c>
      <c r="AE30" t="s">
        <v>980</v>
      </c>
      <c r="AF30" t="s">
        <v>533</v>
      </c>
      <c r="AG30" t="s">
        <v>981</v>
      </c>
      <c r="AH30" t="s">
        <v>549</v>
      </c>
      <c r="AI30" t="s">
        <v>868</v>
      </c>
      <c r="AK30" t="s">
        <v>556</v>
      </c>
      <c r="AR30" t="s">
        <v>556</v>
      </c>
      <c r="AY30" t="s">
        <v>556</v>
      </c>
      <c r="BF30" t="s">
        <v>556</v>
      </c>
      <c r="BM30" t="s">
        <v>556</v>
      </c>
      <c r="BT30" t="s">
        <v>556</v>
      </c>
    </row>
    <row r="31" spans="1:72" x14ac:dyDescent="0.3">
      <c r="A31" t="s">
        <v>992</v>
      </c>
      <c r="B31" t="s">
        <v>993</v>
      </c>
      <c r="C31" t="s">
        <v>968</v>
      </c>
      <c r="D31" t="s">
        <v>530</v>
      </c>
      <c r="E31" t="s">
        <v>531</v>
      </c>
      <c r="F31" t="s">
        <v>994</v>
      </c>
      <c r="G31" t="s">
        <v>533</v>
      </c>
      <c r="H31" t="s">
        <v>995</v>
      </c>
      <c r="I31" t="s">
        <v>996</v>
      </c>
      <c r="J31" t="s">
        <v>997</v>
      </c>
      <c r="K31" t="s">
        <v>998</v>
      </c>
      <c r="L31" t="s">
        <v>999</v>
      </c>
      <c r="M31" t="s">
        <v>1000</v>
      </c>
      <c r="N31" t="s">
        <v>1001</v>
      </c>
      <c r="O31" t="s">
        <v>541</v>
      </c>
      <c r="P31" t="s">
        <v>543</v>
      </c>
      <c r="Q31" t="s">
        <v>541</v>
      </c>
      <c r="R31" t="s">
        <v>543</v>
      </c>
      <c r="S31" t="s">
        <v>541</v>
      </c>
      <c r="T31" t="s">
        <v>543</v>
      </c>
      <c r="U31" t="s">
        <v>541</v>
      </c>
      <c r="V31" t="s">
        <v>543</v>
      </c>
      <c r="W31" t="s">
        <v>1002</v>
      </c>
      <c r="X31" t="s">
        <v>1003</v>
      </c>
      <c r="Y31" t="s">
        <v>533</v>
      </c>
      <c r="Z31" t="s">
        <v>1004</v>
      </c>
      <c r="AA31" t="s">
        <v>1005</v>
      </c>
      <c r="AB31" t="s">
        <v>978</v>
      </c>
      <c r="AC31" t="s">
        <v>551</v>
      </c>
      <c r="AD31" t="s">
        <v>1006</v>
      </c>
      <c r="AE31" t="s">
        <v>980</v>
      </c>
      <c r="AF31" t="s">
        <v>533</v>
      </c>
      <c r="AG31" t="s">
        <v>867</v>
      </c>
      <c r="AH31" t="s">
        <v>549</v>
      </c>
      <c r="AI31" t="s">
        <v>868</v>
      </c>
      <c r="AK31" t="s">
        <v>556</v>
      </c>
      <c r="AR31" t="s">
        <v>556</v>
      </c>
      <c r="AY31" t="s">
        <v>556</v>
      </c>
      <c r="BF31" t="s">
        <v>556</v>
      </c>
      <c r="BM31" t="s">
        <v>556</v>
      </c>
      <c r="BT31" t="s">
        <v>556</v>
      </c>
    </row>
    <row r="32" spans="1:72" x14ac:dyDescent="0.3">
      <c r="A32" t="s">
        <v>1007</v>
      </c>
      <c r="B32" t="s">
        <v>1008</v>
      </c>
      <c r="C32" t="s">
        <v>1009</v>
      </c>
      <c r="D32" t="s">
        <v>530</v>
      </c>
      <c r="E32" t="s">
        <v>531</v>
      </c>
      <c r="F32" t="s">
        <v>532</v>
      </c>
      <c r="G32" t="s">
        <v>533</v>
      </c>
      <c r="H32" t="s">
        <v>1010</v>
      </c>
      <c r="I32" t="s">
        <v>1011</v>
      </c>
      <c r="J32" t="s">
        <v>1012</v>
      </c>
      <c r="K32" t="s">
        <v>1013</v>
      </c>
      <c r="L32" t="s">
        <v>551</v>
      </c>
      <c r="M32" t="s">
        <v>1014</v>
      </c>
      <c r="N32" t="s">
        <v>540</v>
      </c>
      <c r="O32" t="s">
        <v>541</v>
      </c>
      <c r="P32" t="s">
        <v>542</v>
      </c>
      <c r="Q32" t="s">
        <v>541</v>
      </c>
      <c r="R32" t="s">
        <v>543</v>
      </c>
      <c r="S32" t="s">
        <v>544</v>
      </c>
      <c r="T32" t="s">
        <v>545</v>
      </c>
      <c r="U32" t="s">
        <v>541</v>
      </c>
      <c r="V32" t="s">
        <v>543</v>
      </c>
      <c r="W32" t="s">
        <v>1015</v>
      </c>
      <c r="X32" t="s">
        <v>1016</v>
      </c>
      <c r="Y32" t="s">
        <v>533</v>
      </c>
      <c r="Z32" t="s">
        <v>1017</v>
      </c>
      <c r="AA32" t="s">
        <v>549</v>
      </c>
      <c r="AB32" t="s">
        <v>963</v>
      </c>
      <c r="AC32" t="s">
        <v>1018</v>
      </c>
      <c r="AD32" t="s">
        <v>1019</v>
      </c>
      <c r="AE32" t="s">
        <v>553</v>
      </c>
      <c r="AF32" t="s">
        <v>533</v>
      </c>
      <c r="AG32" t="s">
        <v>554</v>
      </c>
      <c r="AH32" t="s">
        <v>549</v>
      </c>
      <c r="AI32" t="s">
        <v>963</v>
      </c>
      <c r="AJ32" t="s">
        <v>555</v>
      </c>
      <c r="AK32" t="s">
        <v>556</v>
      </c>
      <c r="AR32" t="s">
        <v>556</v>
      </c>
      <c r="AY32" t="s">
        <v>556</v>
      </c>
      <c r="BF32" t="s">
        <v>556</v>
      </c>
      <c r="BM32" t="s">
        <v>556</v>
      </c>
      <c r="BT32" t="s">
        <v>556</v>
      </c>
    </row>
    <row r="33" spans="1:72" x14ac:dyDescent="0.3">
      <c r="A33" t="s">
        <v>1020</v>
      </c>
      <c r="B33" t="s">
        <v>4678</v>
      </c>
      <c r="C33" t="s">
        <v>1009</v>
      </c>
      <c r="D33" t="s">
        <v>559</v>
      </c>
      <c r="E33" t="s">
        <v>531</v>
      </c>
      <c r="F33" t="s">
        <v>1021</v>
      </c>
      <c r="G33" t="s">
        <v>561</v>
      </c>
      <c r="H33" t="s">
        <v>1022</v>
      </c>
      <c r="I33" t="s">
        <v>4679</v>
      </c>
      <c r="J33" t="s">
        <v>4680</v>
      </c>
      <c r="K33" t="s">
        <v>1023</v>
      </c>
      <c r="L33" t="s">
        <v>4681</v>
      </c>
      <c r="M33" t="s">
        <v>4682</v>
      </c>
      <c r="N33" t="s">
        <v>568</v>
      </c>
      <c r="O33" t="s">
        <v>541</v>
      </c>
      <c r="P33" t="s">
        <v>542</v>
      </c>
      <c r="Q33" t="s">
        <v>541</v>
      </c>
      <c r="R33" t="s">
        <v>542</v>
      </c>
      <c r="S33" t="s">
        <v>544</v>
      </c>
      <c r="T33" t="s">
        <v>545</v>
      </c>
      <c r="U33" t="s">
        <v>541</v>
      </c>
      <c r="V33" t="s">
        <v>597</v>
      </c>
      <c r="W33" t="s">
        <v>1024</v>
      </c>
      <c r="X33" t="s">
        <v>4683</v>
      </c>
      <c r="Y33" t="s">
        <v>561</v>
      </c>
      <c r="Z33" t="s">
        <v>4684</v>
      </c>
      <c r="AA33" t="s">
        <v>1005</v>
      </c>
      <c r="AB33" t="s">
        <v>1025</v>
      </c>
      <c r="AC33" t="s">
        <v>4685</v>
      </c>
      <c r="AD33" t="s">
        <v>1026</v>
      </c>
      <c r="AE33" t="s">
        <v>1027</v>
      </c>
      <c r="AF33" t="s">
        <v>561</v>
      </c>
      <c r="AG33" t="s">
        <v>4686</v>
      </c>
      <c r="AH33" t="s">
        <v>568</v>
      </c>
      <c r="AI33" t="s">
        <v>1025</v>
      </c>
      <c r="AJ33" t="s">
        <v>4687</v>
      </c>
      <c r="AK33" t="s">
        <v>556</v>
      </c>
      <c r="AR33" t="s">
        <v>556</v>
      </c>
      <c r="AY33" t="s">
        <v>556</v>
      </c>
      <c r="BF33" t="s">
        <v>556</v>
      </c>
      <c r="BM33" t="s">
        <v>556</v>
      </c>
      <c r="BT33" t="s">
        <v>556</v>
      </c>
    </row>
    <row r="34" spans="1:72" x14ac:dyDescent="0.3">
      <c r="A34" t="s">
        <v>1028</v>
      </c>
      <c r="B34" t="s">
        <v>4688</v>
      </c>
      <c r="C34" t="s">
        <v>1009</v>
      </c>
      <c r="D34" t="s">
        <v>530</v>
      </c>
      <c r="E34" t="s">
        <v>531</v>
      </c>
      <c r="F34" t="s">
        <v>4689</v>
      </c>
      <c r="G34" t="s">
        <v>533</v>
      </c>
      <c r="H34" t="s">
        <v>4690</v>
      </c>
      <c r="I34" t="s">
        <v>4691</v>
      </c>
      <c r="J34" t="s">
        <v>4692</v>
      </c>
      <c r="K34" t="s">
        <v>4693</v>
      </c>
      <c r="L34" t="s">
        <v>4694</v>
      </c>
      <c r="M34" t="s">
        <v>4695</v>
      </c>
      <c r="N34" t="s">
        <v>568</v>
      </c>
      <c r="O34" t="s">
        <v>541</v>
      </c>
      <c r="P34" t="s">
        <v>597</v>
      </c>
      <c r="Q34" t="s">
        <v>541</v>
      </c>
      <c r="R34" t="s">
        <v>543</v>
      </c>
      <c r="S34" t="s">
        <v>544</v>
      </c>
      <c r="T34" t="s">
        <v>545</v>
      </c>
      <c r="U34" t="s">
        <v>541</v>
      </c>
      <c r="V34" t="s">
        <v>543</v>
      </c>
      <c r="W34" t="s">
        <v>1029</v>
      </c>
      <c r="X34" t="s">
        <v>4696</v>
      </c>
      <c r="Y34" t="s">
        <v>533</v>
      </c>
      <c r="Z34" t="s">
        <v>4697</v>
      </c>
      <c r="AA34" t="s">
        <v>1030</v>
      </c>
      <c r="AB34" t="s">
        <v>4698</v>
      </c>
      <c r="AC34" t="s">
        <v>4699</v>
      </c>
      <c r="AD34" t="s">
        <v>1031</v>
      </c>
      <c r="AE34" t="s">
        <v>1032</v>
      </c>
      <c r="AF34" t="s">
        <v>533</v>
      </c>
      <c r="AG34" t="s">
        <v>4700</v>
      </c>
      <c r="AH34" t="s">
        <v>1033</v>
      </c>
      <c r="AI34" t="s">
        <v>4698</v>
      </c>
      <c r="AJ34" t="s">
        <v>1034</v>
      </c>
      <c r="AK34" t="s">
        <v>556</v>
      </c>
      <c r="AR34" t="s">
        <v>556</v>
      </c>
      <c r="AY34" t="s">
        <v>556</v>
      </c>
      <c r="BF34" t="s">
        <v>556</v>
      </c>
      <c r="BM34" t="s">
        <v>556</v>
      </c>
      <c r="BT34" t="s">
        <v>556</v>
      </c>
    </row>
    <row r="35" spans="1:72" x14ac:dyDescent="0.3">
      <c r="A35" t="s">
        <v>1035</v>
      </c>
      <c r="B35" t="s">
        <v>1036</v>
      </c>
      <c r="C35" t="s">
        <v>1037</v>
      </c>
      <c r="D35" t="s">
        <v>530</v>
      </c>
      <c r="E35" t="s">
        <v>531</v>
      </c>
      <c r="F35" t="s">
        <v>1038</v>
      </c>
      <c r="G35" t="s">
        <v>1039</v>
      </c>
      <c r="H35" t="s">
        <v>1040</v>
      </c>
      <c r="I35" t="s">
        <v>1041</v>
      </c>
      <c r="J35" t="s">
        <v>1042</v>
      </c>
      <c r="K35" t="s">
        <v>1043</v>
      </c>
      <c r="L35" t="s">
        <v>551</v>
      </c>
      <c r="M35" t="s">
        <v>1044</v>
      </c>
      <c r="N35" t="s">
        <v>848</v>
      </c>
      <c r="O35" t="s">
        <v>541</v>
      </c>
      <c r="P35" t="s">
        <v>583</v>
      </c>
      <c r="Q35" t="s">
        <v>541</v>
      </c>
      <c r="R35" t="s">
        <v>583</v>
      </c>
      <c r="S35" t="s">
        <v>541</v>
      </c>
      <c r="T35" t="s">
        <v>583</v>
      </c>
      <c r="U35" t="s">
        <v>541</v>
      </c>
      <c r="V35" t="s">
        <v>583</v>
      </c>
      <c r="W35" t="s">
        <v>1045</v>
      </c>
      <c r="X35" t="s">
        <v>1046</v>
      </c>
      <c r="Y35" t="s">
        <v>1047</v>
      </c>
      <c r="Z35" t="s">
        <v>1048</v>
      </c>
      <c r="AA35" t="s">
        <v>1049</v>
      </c>
      <c r="AB35" t="s">
        <v>1050</v>
      </c>
      <c r="AC35" t="s">
        <v>1051</v>
      </c>
      <c r="AD35" t="s">
        <v>1052</v>
      </c>
      <c r="AE35" t="s">
        <v>1053</v>
      </c>
      <c r="AF35" t="s">
        <v>1047</v>
      </c>
      <c r="AG35" t="s">
        <v>1054</v>
      </c>
      <c r="AH35" t="s">
        <v>568</v>
      </c>
      <c r="AI35" t="s">
        <v>1055</v>
      </c>
      <c r="AJ35" t="s">
        <v>551</v>
      </c>
      <c r="AK35" t="s">
        <v>1056</v>
      </c>
      <c r="AL35" t="s">
        <v>1057</v>
      </c>
      <c r="AM35" t="s">
        <v>1058</v>
      </c>
      <c r="AN35" t="s">
        <v>1059</v>
      </c>
      <c r="AO35" t="s">
        <v>1060</v>
      </c>
      <c r="AP35" t="s">
        <v>1050</v>
      </c>
      <c r="AQ35" t="s">
        <v>694</v>
      </c>
      <c r="AR35" t="s">
        <v>1061</v>
      </c>
      <c r="AS35" t="s">
        <v>1062</v>
      </c>
      <c r="AT35" t="s">
        <v>533</v>
      </c>
      <c r="AU35" t="s">
        <v>1063</v>
      </c>
      <c r="AV35" t="s">
        <v>1060</v>
      </c>
      <c r="AW35" t="s">
        <v>1064</v>
      </c>
      <c r="AX35" t="s">
        <v>694</v>
      </c>
      <c r="AY35" t="s">
        <v>556</v>
      </c>
      <c r="BF35" t="s">
        <v>556</v>
      </c>
      <c r="BM35" t="s">
        <v>556</v>
      </c>
      <c r="BT35" t="s">
        <v>556</v>
      </c>
    </row>
    <row r="36" spans="1:72" x14ac:dyDescent="0.3">
      <c r="A36" t="s">
        <v>1065</v>
      </c>
      <c r="B36" t="s">
        <v>1066</v>
      </c>
      <c r="C36" t="s">
        <v>1037</v>
      </c>
      <c r="D36" t="s">
        <v>559</v>
      </c>
      <c r="E36" t="s">
        <v>531</v>
      </c>
      <c r="F36" t="s">
        <v>1067</v>
      </c>
      <c r="G36" t="s">
        <v>533</v>
      </c>
      <c r="H36" t="s">
        <v>1068</v>
      </c>
      <c r="I36" t="s">
        <v>1069</v>
      </c>
      <c r="J36" t="s">
        <v>1070</v>
      </c>
      <c r="K36" t="s">
        <v>1071</v>
      </c>
      <c r="L36" t="s">
        <v>1072</v>
      </c>
      <c r="M36" t="s">
        <v>1073</v>
      </c>
      <c r="N36" t="s">
        <v>568</v>
      </c>
      <c r="O36" t="s">
        <v>541</v>
      </c>
      <c r="P36" t="s">
        <v>542</v>
      </c>
      <c r="Q36" t="s">
        <v>541</v>
      </c>
      <c r="R36" t="s">
        <v>542</v>
      </c>
      <c r="S36" t="s">
        <v>541</v>
      </c>
      <c r="T36" t="s">
        <v>597</v>
      </c>
      <c r="U36" t="s">
        <v>541</v>
      </c>
      <c r="V36" t="s">
        <v>597</v>
      </c>
      <c r="W36" t="s">
        <v>1074</v>
      </c>
      <c r="X36" t="s">
        <v>1075</v>
      </c>
      <c r="Y36" t="s">
        <v>533</v>
      </c>
      <c r="Z36" t="s">
        <v>1076</v>
      </c>
      <c r="AA36" t="s">
        <v>1077</v>
      </c>
      <c r="AB36" t="s">
        <v>1050</v>
      </c>
      <c r="AC36" t="s">
        <v>1051</v>
      </c>
      <c r="AD36" t="s">
        <v>1078</v>
      </c>
      <c r="AE36" t="s">
        <v>1079</v>
      </c>
      <c r="AF36" t="s">
        <v>533</v>
      </c>
      <c r="AG36" t="s">
        <v>1080</v>
      </c>
      <c r="AH36" t="s">
        <v>1049</v>
      </c>
      <c r="AI36" t="s">
        <v>1050</v>
      </c>
      <c r="AJ36" t="s">
        <v>1081</v>
      </c>
      <c r="AK36" t="s">
        <v>556</v>
      </c>
      <c r="AR36" t="s">
        <v>556</v>
      </c>
      <c r="AY36" t="s">
        <v>556</v>
      </c>
      <c r="BF36" t="s">
        <v>556</v>
      </c>
      <c r="BM36" t="s">
        <v>556</v>
      </c>
      <c r="BT36" t="s">
        <v>556</v>
      </c>
    </row>
    <row r="37" spans="1:72" x14ac:dyDescent="0.3">
      <c r="A37" t="s">
        <v>1082</v>
      </c>
      <c r="B37" t="s">
        <v>1083</v>
      </c>
      <c r="C37" t="s">
        <v>1037</v>
      </c>
      <c r="D37" t="s">
        <v>530</v>
      </c>
      <c r="E37" t="s">
        <v>531</v>
      </c>
      <c r="F37" t="s">
        <v>1084</v>
      </c>
      <c r="G37" t="s">
        <v>1039</v>
      </c>
      <c r="H37" t="s">
        <v>1085</v>
      </c>
      <c r="I37" t="s">
        <v>1086</v>
      </c>
      <c r="J37" t="s">
        <v>1087</v>
      </c>
      <c r="K37" t="s">
        <v>1088</v>
      </c>
      <c r="M37" t="s">
        <v>1089</v>
      </c>
      <c r="N37" t="s">
        <v>848</v>
      </c>
      <c r="O37" t="s">
        <v>541</v>
      </c>
      <c r="P37" t="s">
        <v>583</v>
      </c>
      <c r="Q37" t="s">
        <v>541</v>
      </c>
      <c r="R37" t="s">
        <v>583</v>
      </c>
      <c r="S37" t="s">
        <v>541</v>
      </c>
      <c r="T37" t="s">
        <v>583</v>
      </c>
      <c r="U37" t="s">
        <v>541</v>
      </c>
      <c r="V37" t="s">
        <v>583</v>
      </c>
      <c r="W37" t="s">
        <v>1090</v>
      </c>
      <c r="X37" t="s">
        <v>1091</v>
      </c>
      <c r="Y37" t="s">
        <v>1039</v>
      </c>
      <c r="Z37" t="s">
        <v>1048</v>
      </c>
      <c r="AA37" t="s">
        <v>1049</v>
      </c>
      <c r="AB37" t="s">
        <v>1050</v>
      </c>
      <c r="AC37" t="s">
        <v>1051</v>
      </c>
      <c r="AD37" t="s">
        <v>1092</v>
      </c>
      <c r="AE37" t="s">
        <v>1053</v>
      </c>
      <c r="AF37" t="s">
        <v>1039</v>
      </c>
      <c r="AG37" t="s">
        <v>1093</v>
      </c>
      <c r="AH37" t="s">
        <v>568</v>
      </c>
      <c r="AI37" t="s">
        <v>1094</v>
      </c>
      <c r="AJ37" t="s">
        <v>1095</v>
      </c>
      <c r="AK37" t="s">
        <v>1096</v>
      </c>
      <c r="AL37" t="s">
        <v>1097</v>
      </c>
      <c r="AM37" t="s">
        <v>1039</v>
      </c>
      <c r="AN37" t="s">
        <v>1098</v>
      </c>
      <c r="AO37" t="s">
        <v>1049</v>
      </c>
      <c r="AP37" t="s">
        <v>1050</v>
      </c>
      <c r="AQ37" t="s">
        <v>694</v>
      </c>
      <c r="AR37" t="s">
        <v>1099</v>
      </c>
      <c r="AS37" t="s">
        <v>1100</v>
      </c>
      <c r="AT37" t="s">
        <v>1039</v>
      </c>
      <c r="AU37" t="s">
        <v>1101</v>
      </c>
      <c r="AV37" t="s">
        <v>568</v>
      </c>
      <c r="AW37" t="s">
        <v>1102</v>
      </c>
      <c r="AX37" t="s">
        <v>694</v>
      </c>
      <c r="AY37" t="s">
        <v>556</v>
      </c>
      <c r="BF37" t="s">
        <v>556</v>
      </c>
      <c r="BM37" t="s">
        <v>556</v>
      </c>
      <c r="BT37" t="s">
        <v>556</v>
      </c>
    </row>
    <row r="38" spans="1:72" x14ac:dyDescent="0.3">
      <c r="A38" t="s">
        <v>1103</v>
      </c>
      <c r="B38" t="s">
        <v>1104</v>
      </c>
      <c r="C38" t="s">
        <v>1037</v>
      </c>
      <c r="D38" t="s">
        <v>559</v>
      </c>
      <c r="E38" t="s">
        <v>531</v>
      </c>
      <c r="F38" t="s">
        <v>1067</v>
      </c>
      <c r="G38" t="s">
        <v>533</v>
      </c>
      <c r="H38" t="s">
        <v>1105</v>
      </c>
      <c r="I38" t="s">
        <v>1106</v>
      </c>
      <c r="J38" t="s">
        <v>1107</v>
      </c>
      <c r="K38" t="s">
        <v>1108</v>
      </c>
      <c r="M38" t="s">
        <v>1109</v>
      </c>
      <c r="N38" t="s">
        <v>568</v>
      </c>
      <c r="O38" t="s">
        <v>541</v>
      </c>
      <c r="P38" t="s">
        <v>542</v>
      </c>
      <c r="Q38" t="s">
        <v>541</v>
      </c>
      <c r="R38" t="s">
        <v>542</v>
      </c>
      <c r="S38" t="s">
        <v>541</v>
      </c>
      <c r="T38" t="s">
        <v>597</v>
      </c>
      <c r="U38" t="s">
        <v>541</v>
      </c>
      <c r="V38" t="s">
        <v>543</v>
      </c>
      <c r="W38" t="s">
        <v>1110</v>
      </c>
      <c r="X38" t="s">
        <v>1111</v>
      </c>
      <c r="Y38" t="s">
        <v>533</v>
      </c>
      <c r="Z38" t="s">
        <v>1112</v>
      </c>
      <c r="AA38" t="s">
        <v>1113</v>
      </c>
      <c r="AB38" t="s">
        <v>1050</v>
      </c>
      <c r="AC38" t="s">
        <v>1114</v>
      </c>
      <c r="AD38" t="s">
        <v>1115</v>
      </c>
      <c r="AE38" t="s">
        <v>1116</v>
      </c>
      <c r="AF38" t="s">
        <v>533</v>
      </c>
      <c r="AG38" t="s">
        <v>1117</v>
      </c>
      <c r="AH38" t="s">
        <v>1118</v>
      </c>
      <c r="AI38" t="s">
        <v>1050</v>
      </c>
      <c r="AJ38" t="s">
        <v>1119</v>
      </c>
      <c r="AK38" t="s">
        <v>1120</v>
      </c>
      <c r="AL38" t="s">
        <v>1121</v>
      </c>
      <c r="AM38" t="s">
        <v>533</v>
      </c>
      <c r="AN38" t="s">
        <v>1117</v>
      </c>
      <c r="AO38" t="s">
        <v>1118</v>
      </c>
      <c r="AP38" t="s">
        <v>1050</v>
      </c>
      <c r="AQ38" t="s">
        <v>1122</v>
      </c>
      <c r="AR38" t="s">
        <v>556</v>
      </c>
      <c r="AY38" t="s">
        <v>556</v>
      </c>
      <c r="BF38" t="s">
        <v>556</v>
      </c>
      <c r="BM38" t="s">
        <v>556</v>
      </c>
      <c r="BT38" t="s">
        <v>556</v>
      </c>
    </row>
    <row r="39" spans="1:72" x14ac:dyDescent="0.3">
      <c r="A39" t="s">
        <v>1123</v>
      </c>
      <c r="B39" t="s">
        <v>1124</v>
      </c>
      <c r="C39" t="s">
        <v>1037</v>
      </c>
      <c r="D39" t="s">
        <v>530</v>
      </c>
      <c r="E39" t="s">
        <v>531</v>
      </c>
      <c r="F39" t="s">
        <v>1124</v>
      </c>
      <c r="G39" t="s">
        <v>1039</v>
      </c>
      <c r="H39" t="s">
        <v>1125</v>
      </c>
      <c r="I39" t="s">
        <v>1126</v>
      </c>
      <c r="J39" t="s">
        <v>1127</v>
      </c>
      <c r="K39" t="s">
        <v>1128</v>
      </c>
      <c r="M39" t="s">
        <v>1129</v>
      </c>
      <c r="N39" t="s">
        <v>848</v>
      </c>
      <c r="O39" t="s">
        <v>541</v>
      </c>
      <c r="P39" t="s">
        <v>583</v>
      </c>
      <c r="Q39" t="s">
        <v>544</v>
      </c>
      <c r="R39" t="s">
        <v>583</v>
      </c>
      <c r="S39" t="s">
        <v>544</v>
      </c>
      <c r="T39" t="s">
        <v>545</v>
      </c>
      <c r="U39" t="s">
        <v>544</v>
      </c>
      <c r="V39" t="s">
        <v>583</v>
      </c>
      <c r="W39" t="s">
        <v>1130</v>
      </c>
      <c r="X39" t="s">
        <v>1127</v>
      </c>
      <c r="Y39" t="s">
        <v>1039</v>
      </c>
      <c r="Z39" t="s">
        <v>1126</v>
      </c>
      <c r="AA39" t="s">
        <v>1131</v>
      </c>
      <c r="AB39" t="s">
        <v>1124</v>
      </c>
      <c r="AC39" t="s">
        <v>1132</v>
      </c>
      <c r="AD39" t="s">
        <v>556</v>
      </c>
      <c r="AK39" t="s">
        <v>556</v>
      </c>
      <c r="AR39" t="s">
        <v>556</v>
      </c>
      <c r="AY39" t="s">
        <v>556</v>
      </c>
      <c r="BF39" t="s">
        <v>556</v>
      </c>
      <c r="BM39" t="s">
        <v>556</v>
      </c>
      <c r="BT39" t="s">
        <v>556</v>
      </c>
    </row>
    <row r="40" spans="1:72" x14ac:dyDescent="0.3">
      <c r="A40" t="s">
        <v>1133</v>
      </c>
      <c r="B40" t="s">
        <v>1134</v>
      </c>
      <c r="C40" t="s">
        <v>1037</v>
      </c>
      <c r="D40" t="s">
        <v>559</v>
      </c>
      <c r="E40" t="s">
        <v>531</v>
      </c>
      <c r="F40" t="s">
        <v>1135</v>
      </c>
      <c r="G40" t="s">
        <v>533</v>
      </c>
      <c r="H40" t="s">
        <v>1136</v>
      </c>
      <c r="I40" t="s">
        <v>1137</v>
      </c>
      <c r="J40" t="s">
        <v>1138</v>
      </c>
      <c r="K40" t="s">
        <v>1139</v>
      </c>
      <c r="L40" t="s">
        <v>1140</v>
      </c>
      <c r="M40" t="s">
        <v>1141</v>
      </c>
      <c r="N40" t="s">
        <v>568</v>
      </c>
      <c r="O40" t="s">
        <v>541</v>
      </c>
      <c r="P40" t="s">
        <v>543</v>
      </c>
      <c r="Q40" t="s">
        <v>544</v>
      </c>
      <c r="R40" t="s">
        <v>543</v>
      </c>
      <c r="S40" t="s">
        <v>544</v>
      </c>
      <c r="T40" t="s">
        <v>545</v>
      </c>
      <c r="U40" t="s">
        <v>544</v>
      </c>
      <c r="V40" t="s">
        <v>543</v>
      </c>
      <c r="W40" t="s">
        <v>1142</v>
      </c>
      <c r="X40" t="s">
        <v>1143</v>
      </c>
      <c r="Y40" t="s">
        <v>533</v>
      </c>
      <c r="Z40" t="s">
        <v>1144</v>
      </c>
      <c r="AA40" t="s">
        <v>1145</v>
      </c>
      <c r="AB40" t="s">
        <v>1135</v>
      </c>
      <c r="AC40" t="s">
        <v>1146</v>
      </c>
      <c r="AD40" t="s">
        <v>1147</v>
      </c>
      <c r="AE40" t="s">
        <v>1148</v>
      </c>
      <c r="AF40" t="s">
        <v>533</v>
      </c>
      <c r="AG40" t="s">
        <v>1149</v>
      </c>
      <c r="AH40" t="s">
        <v>1145</v>
      </c>
      <c r="AI40" t="s">
        <v>1135</v>
      </c>
      <c r="AJ40" t="s">
        <v>1150</v>
      </c>
    </row>
    <row r="41" spans="1:72" x14ac:dyDescent="0.3">
      <c r="A41" t="s">
        <v>1151</v>
      </c>
      <c r="B41" t="s">
        <v>1152</v>
      </c>
      <c r="C41" t="s">
        <v>1153</v>
      </c>
      <c r="D41" t="s">
        <v>530</v>
      </c>
      <c r="E41" t="s">
        <v>531</v>
      </c>
      <c r="F41" t="s">
        <v>1154</v>
      </c>
      <c r="G41" t="s">
        <v>533</v>
      </c>
      <c r="H41" t="s">
        <v>1155</v>
      </c>
      <c r="I41" t="s">
        <v>1156</v>
      </c>
      <c r="J41" t="s">
        <v>1157</v>
      </c>
      <c r="K41" t="s">
        <v>1158</v>
      </c>
      <c r="L41" t="s">
        <v>1159</v>
      </c>
      <c r="M41" t="s">
        <v>1160</v>
      </c>
      <c r="N41" t="s">
        <v>568</v>
      </c>
      <c r="O41" t="s">
        <v>544</v>
      </c>
      <c r="P41" t="s">
        <v>543</v>
      </c>
      <c r="Q41" t="s">
        <v>544</v>
      </c>
      <c r="R41" t="s">
        <v>543</v>
      </c>
      <c r="S41" t="s">
        <v>544</v>
      </c>
      <c r="T41" t="s">
        <v>543</v>
      </c>
      <c r="U41" t="s">
        <v>544</v>
      </c>
      <c r="V41" t="s">
        <v>543</v>
      </c>
      <c r="W41" t="s">
        <v>1161</v>
      </c>
      <c r="X41" t="s">
        <v>1162</v>
      </c>
      <c r="Y41" t="s">
        <v>533</v>
      </c>
      <c r="Z41" t="s">
        <v>1163</v>
      </c>
      <c r="AA41" t="s">
        <v>1131</v>
      </c>
      <c r="AB41" t="s">
        <v>1164</v>
      </c>
      <c r="AC41" t="s">
        <v>1165</v>
      </c>
      <c r="AD41" t="s">
        <v>1166</v>
      </c>
      <c r="AE41" t="s">
        <v>1167</v>
      </c>
      <c r="AF41" t="s">
        <v>533</v>
      </c>
      <c r="AG41" t="s">
        <v>1168</v>
      </c>
      <c r="AH41" t="s">
        <v>1131</v>
      </c>
      <c r="AI41" t="s">
        <v>1164</v>
      </c>
      <c r="AJ41" t="s">
        <v>1169</v>
      </c>
      <c r="AK41" t="s">
        <v>556</v>
      </c>
      <c r="AR41" t="s">
        <v>556</v>
      </c>
      <c r="AY41" t="s">
        <v>556</v>
      </c>
      <c r="BF41" t="s">
        <v>556</v>
      </c>
      <c r="BM41" t="s">
        <v>556</v>
      </c>
      <c r="BT41" t="s">
        <v>556</v>
      </c>
    </row>
    <row r="42" spans="1:72" x14ac:dyDescent="0.3">
      <c r="A42" t="s">
        <v>1170</v>
      </c>
      <c r="B42" t="s">
        <v>1171</v>
      </c>
      <c r="C42" t="s">
        <v>1153</v>
      </c>
      <c r="D42" t="s">
        <v>559</v>
      </c>
      <c r="E42" t="s">
        <v>531</v>
      </c>
      <c r="F42" t="s">
        <v>1172</v>
      </c>
      <c r="G42" t="s">
        <v>533</v>
      </c>
      <c r="H42" t="s">
        <v>1173</v>
      </c>
      <c r="I42" t="s">
        <v>4701</v>
      </c>
      <c r="J42" t="s">
        <v>1174</v>
      </c>
      <c r="K42" t="s">
        <v>934</v>
      </c>
      <c r="L42" t="s">
        <v>1175</v>
      </c>
      <c r="M42" t="s">
        <v>1176</v>
      </c>
      <c r="N42" t="s">
        <v>568</v>
      </c>
      <c r="O42" t="s">
        <v>541</v>
      </c>
      <c r="P42" t="s">
        <v>597</v>
      </c>
      <c r="Q42" t="s">
        <v>544</v>
      </c>
      <c r="R42" t="s">
        <v>545</v>
      </c>
      <c r="S42" t="s">
        <v>541</v>
      </c>
      <c r="T42" t="s">
        <v>583</v>
      </c>
      <c r="U42" t="s">
        <v>544</v>
      </c>
      <c r="V42" t="s">
        <v>545</v>
      </c>
      <c r="W42" t="s">
        <v>1177</v>
      </c>
      <c r="X42" t="s">
        <v>1178</v>
      </c>
      <c r="Y42" t="s">
        <v>533</v>
      </c>
      <c r="Z42" t="s">
        <v>1179</v>
      </c>
      <c r="AA42" t="s">
        <v>1180</v>
      </c>
      <c r="AB42" t="s">
        <v>1181</v>
      </c>
      <c r="AC42" t="s">
        <v>694</v>
      </c>
      <c r="AD42" t="s">
        <v>1182</v>
      </c>
      <c r="AE42" t="s">
        <v>1183</v>
      </c>
      <c r="AF42" t="s">
        <v>533</v>
      </c>
      <c r="AG42" t="s">
        <v>1184</v>
      </c>
      <c r="AH42" t="s">
        <v>1180</v>
      </c>
      <c r="AI42" t="s">
        <v>1181</v>
      </c>
      <c r="AJ42" t="s">
        <v>1185</v>
      </c>
    </row>
    <row r="43" spans="1:72" x14ac:dyDescent="0.3">
      <c r="A43" t="s">
        <v>1186</v>
      </c>
      <c r="B43" t="s">
        <v>1187</v>
      </c>
      <c r="C43" t="s">
        <v>1153</v>
      </c>
      <c r="D43" t="s">
        <v>559</v>
      </c>
      <c r="E43" t="s">
        <v>531</v>
      </c>
      <c r="F43" t="s">
        <v>1188</v>
      </c>
      <c r="G43" t="s">
        <v>561</v>
      </c>
      <c r="H43" t="s">
        <v>1189</v>
      </c>
      <c r="I43" t="s">
        <v>1190</v>
      </c>
      <c r="J43" t="s">
        <v>1191</v>
      </c>
      <c r="K43" t="s">
        <v>934</v>
      </c>
      <c r="L43" t="s">
        <v>1192</v>
      </c>
      <c r="M43" t="s">
        <v>1193</v>
      </c>
      <c r="N43" t="s">
        <v>568</v>
      </c>
      <c r="O43" t="s">
        <v>541</v>
      </c>
      <c r="P43" t="s">
        <v>597</v>
      </c>
      <c r="Q43" t="s">
        <v>541</v>
      </c>
      <c r="R43" t="s">
        <v>543</v>
      </c>
      <c r="S43" t="s">
        <v>541</v>
      </c>
      <c r="T43" t="s">
        <v>543</v>
      </c>
      <c r="U43" t="s">
        <v>544</v>
      </c>
      <c r="V43" t="s">
        <v>545</v>
      </c>
      <c r="W43" t="s">
        <v>1194</v>
      </c>
      <c r="X43" t="s">
        <v>1191</v>
      </c>
      <c r="Y43" t="s">
        <v>561</v>
      </c>
      <c r="Z43" t="s">
        <v>1195</v>
      </c>
      <c r="AA43" t="s">
        <v>1196</v>
      </c>
      <c r="AB43" t="s">
        <v>1164</v>
      </c>
      <c r="AC43" t="s">
        <v>1197</v>
      </c>
    </row>
    <row r="44" spans="1:72" x14ac:dyDescent="0.3">
      <c r="A44" t="s">
        <v>1198</v>
      </c>
      <c r="B44" t="s">
        <v>1199</v>
      </c>
      <c r="C44" t="s">
        <v>1153</v>
      </c>
      <c r="D44" t="s">
        <v>530</v>
      </c>
      <c r="E44" t="s">
        <v>531</v>
      </c>
      <c r="F44" t="s">
        <v>1154</v>
      </c>
      <c r="G44" t="s">
        <v>533</v>
      </c>
      <c r="H44" t="s">
        <v>1200</v>
      </c>
      <c r="I44" t="s">
        <v>1201</v>
      </c>
      <c r="J44" t="s">
        <v>1202</v>
      </c>
      <c r="K44" t="s">
        <v>934</v>
      </c>
      <c r="L44" t="s">
        <v>1203</v>
      </c>
      <c r="M44" t="s">
        <v>1204</v>
      </c>
      <c r="N44" t="s">
        <v>568</v>
      </c>
      <c r="O44" t="s">
        <v>541</v>
      </c>
      <c r="P44" t="s">
        <v>543</v>
      </c>
      <c r="Q44" t="s">
        <v>541</v>
      </c>
      <c r="R44" t="s">
        <v>543</v>
      </c>
      <c r="S44" t="s">
        <v>544</v>
      </c>
      <c r="T44" t="s">
        <v>543</v>
      </c>
      <c r="U44" t="s">
        <v>541</v>
      </c>
      <c r="V44" t="s">
        <v>543</v>
      </c>
      <c r="W44" t="s">
        <v>1205</v>
      </c>
      <c r="X44" t="s">
        <v>1206</v>
      </c>
      <c r="Y44" t="s">
        <v>533</v>
      </c>
      <c r="Z44" t="s">
        <v>1207</v>
      </c>
      <c r="AA44" t="s">
        <v>1208</v>
      </c>
      <c r="AB44" t="s">
        <v>1209</v>
      </c>
      <c r="AC44" t="s">
        <v>1210</v>
      </c>
      <c r="AD44" t="s">
        <v>1211</v>
      </c>
      <c r="AE44" t="s">
        <v>1212</v>
      </c>
      <c r="AF44" t="s">
        <v>533</v>
      </c>
      <c r="AG44" t="s">
        <v>1213</v>
      </c>
      <c r="AH44" t="s">
        <v>1208</v>
      </c>
      <c r="AI44" t="s">
        <v>1209</v>
      </c>
      <c r="AJ44" t="s">
        <v>694</v>
      </c>
    </row>
    <row r="45" spans="1:72" x14ac:dyDescent="0.3">
      <c r="A45" t="s">
        <v>1214</v>
      </c>
      <c r="B45" t="s">
        <v>1215</v>
      </c>
      <c r="C45" t="s">
        <v>1153</v>
      </c>
      <c r="D45" t="s">
        <v>559</v>
      </c>
      <c r="E45" t="s">
        <v>531</v>
      </c>
      <c r="F45" t="s">
        <v>1188</v>
      </c>
      <c r="G45" t="s">
        <v>561</v>
      </c>
      <c r="H45" t="s">
        <v>1216</v>
      </c>
      <c r="I45" t="s">
        <v>1217</v>
      </c>
      <c r="J45" t="s">
        <v>1218</v>
      </c>
      <c r="K45" t="s">
        <v>934</v>
      </c>
      <c r="L45" t="s">
        <v>1192</v>
      </c>
      <c r="M45" t="s">
        <v>1219</v>
      </c>
      <c r="N45" t="s">
        <v>568</v>
      </c>
      <c r="O45" t="s">
        <v>541</v>
      </c>
      <c r="P45" t="s">
        <v>597</v>
      </c>
      <c r="Q45" t="s">
        <v>541</v>
      </c>
      <c r="R45" t="s">
        <v>543</v>
      </c>
      <c r="S45" t="s">
        <v>541</v>
      </c>
      <c r="T45" t="s">
        <v>543</v>
      </c>
      <c r="U45" t="s">
        <v>544</v>
      </c>
      <c r="V45" t="s">
        <v>545</v>
      </c>
      <c r="W45" t="s">
        <v>1220</v>
      </c>
      <c r="X45" t="s">
        <v>1218</v>
      </c>
      <c r="Y45" t="s">
        <v>561</v>
      </c>
      <c r="Z45" t="s">
        <v>1221</v>
      </c>
      <c r="AA45" t="s">
        <v>1208</v>
      </c>
      <c r="AB45" t="s">
        <v>1164</v>
      </c>
      <c r="AC45" t="s">
        <v>1197</v>
      </c>
    </row>
    <row r="46" spans="1:72" x14ac:dyDescent="0.3">
      <c r="A46" t="s">
        <v>1222</v>
      </c>
      <c r="B46" t="s">
        <v>1223</v>
      </c>
      <c r="C46" t="s">
        <v>1224</v>
      </c>
      <c r="D46" t="s">
        <v>530</v>
      </c>
      <c r="E46" t="s">
        <v>531</v>
      </c>
      <c r="F46" t="s">
        <v>1225</v>
      </c>
      <c r="G46" t="s">
        <v>533</v>
      </c>
      <c r="H46" t="s">
        <v>1226</v>
      </c>
      <c r="I46" t="s">
        <v>1227</v>
      </c>
      <c r="J46" t="s">
        <v>1228</v>
      </c>
      <c r="K46" t="s">
        <v>1229</v>
      </c>
      <c r="L46" t="s">
        <v>1230</v>
      </c>
      <c r="M46" t="s">
        <v>1230</v>
      </c>
      <c r="N46" t="s">
        <v>568</v>
      </c>
      <c r="O46" t="s">
        <v>541</v>
      </c>
      <c r="P46" t="s">
        <v>543</v>
      </c>
      <c r="Q46" t="s">
        <v>544</v>
      </c>
      <c r="R46" t="s">
        <v>545</v>
      </c>
      <c r="S46" t="s">
        <v>541</v>
      </c>
      <c r="T46" t="s">
        <v>543</v>
      </c>
      <c r="U46" t="s">
        <v>544</v>
      </c>
      <c r="V46" t="s">
        <v>545</v>
      </c>
      <c r="W46" t="s">
        <v>1231</v>
      </c>
      <c r="X46" t="s">
        <v>1232</v>
      </c>
      <c r="Y46" t="s">
        <v>1233</v>
      </c>
      <c r="Z46" t="s">
        <v>1234</v>
      </c>
      <c r="AA46" t="s">
        <v>1235</v>
      </c>
      <c r="AB46" t="s">
        <v>1236</v>
      </c>
      <c r="AC46" t="s">
        <v>1237</v>
      </c>
      <c r="AE46" t="s">
        <v>980</v>
      </c>
      <c r="AF46" t="s">
        <v>533</v>
      </c>
      <c r="AG46" t="s">
        <v>981</v>
      </c>
      <c r="AH46" t="s">
        <v>1238</v>
      </c>
      <c r="AI46" t="s">
        <v>868</v>
      </c>
      <c r="AJ46" t="s">
        <v>1230</v>
      </c>
    </row>
    <row r="47" spans="1:72" x14ac:dyDescent="0.3">
      <c r="A47" t="s">
        <v>1239</v>
      </c>
      <c r="B47" t="s">
        <v>1240</v>
      </c>
      <c r="C47" t="s">
        <v>1224</v>
      </c>
      <c r="D47" t="s">
        <v>559</v>
      </c>
      <c r="E47" t="s">
        <v>531</v>
      </c>
      <c r="F47" t="s">
        <v>1241</v>
      </c>
      <c r="G47" t="s">
        <v>533</v>
      </c>
      <c r="H47" t="s">
        <v>1242</v>
      </c>
      <c r="I47" t="s">
        <v>1243</v>
      </c>
      <c r="J47" t="s">
        <v>1244</v>
      </c>
      <c r="K47" t="s">
        <v>1245</v>
      </c>
      <c r="L47" t="s">
        <v>551</v>
      </c>
      <c r="M47" t="s">
        <v>1246</v>
      </c>
      <c r="N47" t="s">
        <v>568</v>
      </c>
      <c r="O47" t="s">
        <v>541</v>
      </c>
      <c r="P47" t="s">
        <v>543</v>
      </c>
      <c r="Q47" t="s">
        <v>544</v>
      </c>
      <c r="R47" t="s">
        <v>545</v>
      </c>
      <c r="S47" t="s">
        <v>541</v>
      </c>
      <c r="T47" t="s">
        <v>543</v>
      </c>
      <c r="U47" t="s">
        <v>544</v>
      </c>
      <c r="V47" t="s">
        <v>545</v>
      </c>
      <c r="W47" t="s">
        <v>1247</v>
      </c>
      <c r="X47" t="s">
        <v>1248</v>
      </c>
      <c r="Y47" t="s">
        <v>533</v>
      </c>
      <c r="Z47" t="s">
        <v>1249</v>
      </c>
      <c r="AA47" t="s">
        <v>1250</v>
      </c>
      <c r="AB47" t="s">
        <v>1251</v>
      </c>
      <c r="AC47" t="s">
        <v>1252</v>
      </c>
      <c r="AD47" t="s">
        <v>1253</v>
      </c>
      <c r="AE47" t="s">
        <v>1254</v>
      </c>
      <c r="AF47" t="s">
        <v>533</v>
      </c>
      <c r="AG47" t="s">
        <v>1255</v>
      </c>
      <c r="AH47" t="s">
        <v>1256</v>
      </c>
      <c r="AI47" t="s">
        <v>1251</v>
      </c>
      <c r="AJ47" t="s">
        <v>551</v>
      </c>
    </row>
    <row r="48" spans="1:72" x14ac:dyDescent="0.3">
      <c r="A48" t="s">
        <v>1257</v>
      </c>
      <c r="B48" t="s">
        <v>1258</v>
      </c>
      <c r="C48" t="s">
        <v>1259</v>
      </c>
      <c r="D48" t="s">
        <v>530</v>
      </c>
      <c r="E48" t="s">
        <v>531</v>
      </c>
      <c r="F48" t="s">
        <v>532</v>
      </c>
      <c r="G48" t="s">
        <v>533</v>
      </c>
      <c r="H48" t="s">
        <v>1260</v>
      </c>
      <c r="I48" t="s">
        <v>1261</v>
      </c>
      <c r="J48" t="s">
        <v>1262</v>
      </c>
      <c r="K48" t="s">
        <v>1263</v>
      </c>
      <c r="L48" t="s">
        <v>1264</v>
      </c>
      <c r="M48" t="s">
        <v>551</v>
      </c>
      <c r="N48" t="s">
        <v>540</v>
      </c>
      <c r="O48" t="s">
        <v>541</v>
      </c>
      <c r="P48" t="s">
        <v>542</v>
      </c>
      <c r="Q48" t="s">
        <v>541</v>
      </c>
      <c r="R48" t="s">
        <v>543</v>
      </c>
      <c r="S48" t="s">
        <v>544</v>
      </c>
      <c r="T48" t="s">
        <v>545</v>
      </c>
      <c r="U48" t="s">
        <v>544</v>
      </c>
      <c r="V48" t="s">
        <v>545</v>
      </c>
      <c r="W48" t="s">
        <v>1265</v>
      </c>
      <c r="X48" t="s">
        <v>1266</v>
      </c>
      <c r="Y48" t="s">
        <v>533</v>
      </c>
      <c r="Z48" t="s">
        <v>1267</v>
      </c>
      <c r="AA48" t="s">
        <v>549</v>
      </c>
      <c r="AB48" t="s">
        <v>550</v>
      </c>
      <c r="AC48" t="s">
        <v>551</v>
      </c>
      <c r="AD48" t="s">
        <v>1268</v>
      </c>
      <c r="AE48" t="s">
        <v>553</v>
      </c>
      <c r="AF48" t="s">
        <v>533</v>
      </c>
      <c r="AG48" t="s">
        <v>554</v>
      </c>
      <c r="AH48" t="s">
        <v>549</v>
      </c>
      <c r="AI48" t="s">
        <v>550</v>
      </c>
      <c r="AJ48" t="s">
        <v>555</v>
      </c>
      <c r="AK48" t="s">
        <v>556</v>
      </c>
      <c r="AR48" t="s">
        <v>556</v>
      </c>
      <c r="AY48" t="s">
        <v>556</v>
      </c>
      <c r="BF48" t="s">
        <v>556</v>
      </c>
      <c r="BM48" t="s">
        <v>556</v>
      </c>
      <c r="BT48" t="s">
        <v>556</v>
      </c>
    </row>
    <row r="49" spans="1:72" x14ac:dyDescent="0.3">
      <c r="A49" t="s">
        <v>1269</v>
      </c>
      <c r="B49" t="s">
        <v>4702</v>
      </c>
      <c r="C49" t="s">
        <v>1259</v>
      </c>
      <c r="D49" t="s">
        <v>559</v>
      </c>
      <c r="E49" t="s">
        <v>531</v>
      </c>
      <c r="F49" t="s">
        <v>1270</v>
      </c>
      <c r="G49" t="s">
        <v>533</v>
      </c>
      <c r="H49" t="s">
        <v>1271</v>
      </c>
      <c r="I49" t="s">
        <v>1272</v>
      </c>
      <c r="J49" t="s">
        <v>1273</v>
      </c>
      <c r="K49" t="s">
        <v>1274</v>
      </c>
      <c r="L49" t="s">
        <v>551</v>
      </c>
      <c r="M49" t="s">
        <v>1275</v>
      </c>
      <c r="N49" t="s">
        <v>540</v>
      </c>
      <c r="O49" t="s">
        <v>541</v>
      </c>
      <c r="P49" t="s">
        <v>597</v>
      </c>
      <c r="Q49" t="s">
        <v>541</v>
      </c>
      <c r="R49" t="s">
        <v>543</v>
      </c>
      <c r="S49" t="s">
        <v>544</v>
      </c>
      <c r="T49" t="s">
        <v>545</v>
      </c>
      <c r="U49" t="s">
        <v>544</v>
      </c>
      <c r="V49" t="s">
        <v>545</v>
      </c>
      <c r="W49" t="s">
        <v>1276</v>
      </c>
      <c r="X49" t="s">
        <v>1277</v>
      </c>
      <c r="Y49" t="s">
        <v>533</v>
      </c>
      <c r="Z49" t="s">
        <v>1278</v>
      </c>
      <c r="AA49" t="s">
        <v>1279</v>
      </c>
      <c r="AB49" t="s">
        <v>1270</v>
      </c>
      <c r="AC49" t="s">
        <v>1280</v>
      </c>
      <c r="AD49" t="s">
        <v>556</v>
      </c>
      <c r="AK49" t="s">
        <v>556</v>
      </c>
      <c r="AR49" t="s">
        <v>556</v>
      </c>
      <c r="AY49" t="s">
        <v>556</v>
      </c>
      <c r="BF49" t="s">
        <v>556</v>
      </c>
      <c r="BM49" t="s">
        <v>556</v>
      </c>
      <c r="BT49" t="s">
        <v>556</v>
      </c>
    </row>
    <row r="50" spans="1:72" x14ac:dyDescent="0.3">
      <c r="A50" t="s">
        <v>1281</v>
      </c>
      <c r="B50" t="s">
        <v>1282</v>
      </c>
      <c r="C50" t="s">
        <v>1259</v>
      </c>
      <c r="D50" t="s">
        <v>559</v>
      </c>
      <c r="E50" t="s">
        <v>531</v>
      </c>
      <c r="F50" t="s">
        <v>1283</v>
      </c>
      <c r="G50" t="s">
        <v>533</v>
      </c>
      <c r="H50" t="s">
        <v>4703</v>
      </c>
      <c r="I50" t="s">
        <v>4704</v>
      </c>
      <c r="J50" t="s">
        <v>4705</v>
      </c>
      <c r="K50" t="s">
        <v>4706</v>
      </c>
      <c r="L50" t="s">
        <v>4707</v>
      </c>
      <c r="M50" t="s">
        <v>4708</v>
      </c>
      <c r="N50" t="s">
        <v>568</v>
      </c>
      <c r="O50" t="s">
        <v>541</v>
      </c>
      <c r="P50" t="s">
        <v>542</v>
      </c>
      <c r="Q50" t="s">
        <v>541</v>
      </c>
      <c r="R50" t="s">
        <v>542</v>
      </c>
      <c r="S50" t="s">
        <v>544</v>
      </c>
      <c r="T50" t="s">
        <v>545</v>
      </c>
      <c r="U50" t="s">
        <v>544</v>
      </c>
      <c r="V50" t="s">
        <v>545</v>
      </c>
      <c r="W50" t="s">
        <v>1284</v>
      </c>
      <c r="X50" t="s">
        <v>4709</v>
      </c>
      <c r="Y50" t="s">
        <v>533</v>
      </c>
      <c r="Z50" t="s">
        <v>4710</v>
      </c>
      <c r="AA50" t="s">
        <v>1285</v>
      </c>
      <c r="AB50" t="s">
        <v>1283</v>
      </c>
      <c r="AC50" t="s">
        <v>1286</v>
      </c>
      <c r="AD50" t="s">
        <v>556</v>
      </c>
      <c r="AK50" t="s">
        <v>556</v>
      </c>
      <c r="AR50" t="s">
        <v>556</v>
      </c>
      <c r="AY50" t="s">
        <v>556</v>
      </c>
      <c r="BF50" t="s">
        <v>556</v>
      </c>
      <c r="BM50" t="s">
        <v>556</v>
      </c>
      <c r="BT50" t="s">
        <v>556</v>
      </c>
    </row>
    <row r="51" spans="1:72" x14ac:dyDescent="0.3">
      <c r="A51" t="s">
        <v>1287</v>
      </c>
      <c r="B51" t="s">
        <v>1288</v>
      </c>
      <c r="C51" t="s">
        <v>1259</v>
      </c>
      <c r="D51" t="s">
        <v>559</v>
      </c>
      <c r="E51" t="s">
        <v>531</v>
      </c>
      <c r="F51" t="s">
        <v>1289</v>
      </c>
      <c r="G51" t="s">
        <v>533</v>
      </c>
      <c r="H51" t="s">
        <v>1290</v>
      </c>
      <c r="I51" t="s">
        <v>1291</v>
      </c>
      <c r="J51" t="s">
        <v>1292</v>
      </c>
      <c r="K51" t="s">
        <v>1293</v>
      </c>
      <c r="L51" t="s">
        <v>1294</v>
      </c>
      <c r="M51" t="s">
        <v>4711</v>
      </c>
      <c r="N51" t="s">
        <v>568</v>
      </c>
      <c r="O51" t="s">
        <v>541</v>
      </c>
      <c r="P51" t="s">
        <v>597</v>
      </c>
      <c r="Q51" t="s">
        <v>541</v>
      </c>
      <c r="R51" t="s">
        <v>543</v>
      </c>
      <c r="S51" t="s">
        <v>544</v>
      </c>
      <c r="T51" t="s">
        <v>545</v>
      </c>
      <c r="U51" t="s">
        <v>541</v>
      </c>
      <c r="V51" t="s">
        <v>543</v>
      </c>
      <c r="W51" t="s">
        <v>1295</v>
      </c>
      <c r="X51" t="s">
        <v>1296</v>
      </c>
      <c r="Y51" t="s">
        <v>533</v>
      </c>
      <c r="Z51" t="s">
        <v>1297</v>
      </c>
      <c r="AA51" t="s">
        <v>1298</v>
      </c>
      <c r="AB51" t="s">
        <v>1289</v>
      </c>
      <c r="AC51" t="s">
        <v>1294</v>
      </c>
    </row>
    <row r="52" spans="1:72" x14ac:dyDescent="0.3">
      <c r="A52" t="s">
        <v>1299</v>
      </c>
      <c r="B52" t="s">
        <v>1300</v>
      </c>
      <c r="C52" t="s">
        <v>1259</v>
      </c>
      <c r="D52" t="s">
        <v>530</v>
      </c>
      <c r="E52" t="s">
        <v>531</v>
      </c>
      <c r="F52" t="s">
        <v>1301</v>
      </c>
      <c r="G52" t="s">
        <v>533</v>
      </c>
      <c r="H52" t="s">
        <v>1302</v>
      </c>
      <c r="I52" t="s">
        <v>1303</v>
      </c>
      <c r="J52" t="s">
        <v>1304</v>
      </c>
      <c r="K52" t="s">
        <v>1305</v>
      </c>
      <c r="L52" t="s">
        <v>1306</v>
      </c>
      <c r="M52" t="s">
        <v>551</v>
      </c>
      <c r="N52" t="s">
        <v>540</v>
      </c>
      <c r="O52" t="s">
        <v>541</v>
      </c>
      <c r="P52" t="s">
        <v>543</v>
      </c>
      <c r="Q52" t="s">
        <v>541</v>
      </c>
      <c r="R52" t="s">
        <v>543</v>
      </c>
      <c r="S52" t="s">
        <v>544</v>
      </c>
      <c r="T52" t="s">
        <v>545</v>
      </c>
      <c r="U52" t="s">
        <v>544</v>
      </c>
      <c r="V52" t="s">
        <v>545</v>
      </c>
      <c r="W52" t="s">
        <v>1307</v>
      </c>
      <c r="X52" t="s">
        <v>1308</v>
      </c>
      <c r="Y52" t="s">
        <v>533</v>
      </c>
      <c r="Z52" t="s">
        <v>1309</v>
      </c>
      <c r="AA52" t="s">
        <v>1279</v>
      </c>
      <c r="AB52" t="s">
        <v>1310</v>
      </c>
      <c r="AC52" t="s">
        <v>1311</v>
      </c>
      <c r="AD52" t="s">
        <v>1312</v>
      </c>
      <c r="AE52" t="s">
        <v>1313</v>
      </c>
      <c r="AF52" t="s">
        <v>533</v>
      </c>
      <c r="AG52" t="s">
        <v>1314</v>
      </c>
      <c r="AH52" t="s">
        <v>1279</v>
      </c>
      <c r="AI52" t="s">
        <v>1310</v>
      </c>
      <c r="AJ52" t="s">
        <v>1315</v>
      </c>
      <c r="AK52" t="s">
        <v>1316</v>
      </c>
      <c r="AL52" t="s">
        <v>1317</v>
      </c>
      <c r="AM52" t="s">
        <v>533</v>
      </c>
      <c r="AN52" t="s">
        <v>1318</v>
      </c>
      <c r="AO52" t="s">
        <v>1319</v>
      </c>
      <c r="AP52" t="s">
        <v>1320</v>
      </c>
      <c r="AQ52" t="s">
        <v>1321</v>
      </c>
      <c r="AR52" t="s">
        <v>556</v>
      </c>
      <c r="AY52" t="s">
        <v>556</v>
      </c>
      <c r="BF52" t="s">
        <v>556</v>
      </c>
      <c r="BM52" t="s">
        <v>556</v>
      </c>
      <c r="BT52" t="s">
        <v>556</v>
      </c>
    </row>
    <row r="53" spans="1:72" x14ac:dyDescent="0.3">
      <c r="A53" t="s">
        <v>1322</v>
      </c>
      <c r="B53" t="s">
        <v>1323</v>
      </c>
      <c r="C53" t="s">
        <v>1259</v>
      </c>
      <c r="D53" t="s">
        <v>559</v>
      </c>
      <c r="E53" t="s">
        <v>531</v>
      </c>
      <c r="F53" t="s">
        <v>1324</v>
      </c>
      <c r="G53" t="s">
        <v>533</v>
      </c>
      <c r="H53" t="s">
        <v>1325</v>
      </c>
      <c r="I53" t="s">
        <v>1326</v>
      </c>
      <c r="J53" t="s">
        <v>1327</v>
      </c>
      <c r="K53" t="s">
        <v>1328</v>
      </c>
      <c r="L53" t="s">
        <v>1329</v>
      </c>
      <c r="M53" t="s">
        <v>551</v>
      </c>
      <c r="N53" t="s">
        <v>848</v>
      </c>
      <c r="O53" t="s">
        <v>541</v>
      </c>
      <c r="P53" t="s">
        <v>543</v>
      </c>
      <c r="Q53" t="s">
        <v>541</v>
      </c>
      <c r="R53" t="s">
        <v>543</v>
      </c>
      <c r="S53" t="s">
        <v>544</v>
      </c>
      <c r="T53" t="s">
        <v>545</v>
      </c>
      <c r="U53" t="s">
        <v>544</v>
      </c>
      <c r="V53" t="s">
        <v>545</v>
      </c>
      <c r="W53" t="s">
        <v>1330</v>
      </c>
      <c r="X53" t="s">
        <v>1331</v>
      </c>
      <c r="Y53" t="s">
        <v>533</v>
      </c>
      <c r="Z53" t="s">
        <v>1332</v>
      </c>
      <c r="AA53" t="s">
        <v>1279</v>
      </c>
      <c r="AB53" t="s">
        <v>1333</v>
      </c>
      <c r="AC53" t="s">
        <v>1334</v>
      </c>
      <c r="AD53" t="s">
        <v>1335</v>
      </c>
      <c r="AE53" t="s">
        <v>1336</v>
      </c>
      <c r="AF53" t="s">
        <v>533</v>
      </c>
      <c r="AG53" t="s">
        <v>1337</v>
      </c>
      <c r="AH53" t="s">
        <v>1279</v>
      </c>
      <c r="AI53" t="s">
        <v>1338</v>
      </c>
      <c r="AJ53" t="s">
        <v>1339</v>
      </c>
      <c r="AK53" t="s">
        <v>556</v>
      </c>
      <c r="AR53" t="s">
        <v>556</v>
      </c>
      <c r="AY53" t="s">
        <v>556</v>
      </c>
      <c r="BF53" t="s">
        <v>556</v>
      </c>
      <c r="BM53" t="s">
        <v>556</v>
      </c>
      <c r="BT53" t="s">
        <v>556</v>
      </c>
    </row>
    <row r="54" spans="1:72" x14ac:dyDescent="0.3">
      <c r="A54" t="s">
        <v>1340</v>
      </c>
      <c r="B54" t="s">
        <v>1341</v>
      </c>
      <c r="C54" t="s">
        <v>1259</v>
      </c>
      <c r="D54" t="s">
        <v>559</v>
      </c>
      <c r="E54" t="s">
        <v>531</v>
      </c>
      <c r="F54" t="s">
        <v>1342</v>
      </c>
      <c r="G54" t="s">
        <v>533</v>
      </c>
      <c r="H54" t="s">
        <v>1343</v>
      </c>
      <c r="I54" t="s">
        <v>1344</v>
      </c>
      <c r="J54" t="s">
        <v>1345</v>
      </c>
      <c r="K54" t="s">
        <v>1346</v>
      </c>
      <c r="L54" t="s">
        <v>1347</v>
      </c>
      <c r="M54" t="s">
        <v>1348</v>
      </c>
      <c r="N54" t="s">
        <v>568</v>
      </c>
      <c r="O54" t="s">
        <v>541</v>
      </c>
      <c r="P54" t="s">
        <v>597</v>
      </c>
      <c r="Q54" t="s">
        <v>541</v>
      </c>
      <c r="R54" t="s">
        <v>543</v>
      </c>
      <c r="S54" t="s">
        <v>544</v>
      </c>
      <c r="T54" t="s">
        <v>545</v>
      </c>
      <c r="U54" t="s">
        <v>544</v>
      </c>
      <c r="V54" t="s">
        <v>545</v>
      </c>
      <c r="W54" t="s">
        <v>1349</v>
      </c>
      <c r="X54" t="s">
        <v>1350</v>
      </c>
      <c r="Y54" t="s">
        <v>533</v>
      </c>
      <c r="Z54" t="s">
        <v>1351</v>
      </c>
      <c r="AA54" t="s">
        <v>1352</v>
      </c>
      <c r="AB54" t="s">
        <v>1342</v>
      </c>
      <c r="AC54" t="s">
        <v>1353</v>
      </c>
    </row>
    <row r="55" spans="1:72" x14ac:dyDescent="0.3">
      <c r="A55" t="s">
        <v>1354</v>
      </c>
      <c r="B55" t="s">
        <v>1355</v>
      </c>
      <c r="C55" t="s">
        <v>1259</v>
      </c>
      <c r="D55" t="s">
        <v>530</v>
      </c>
      <c r="E55" t="s">
        <v>531</v>
      </c>
      <c r="F55" t="s">
        <v>1356</v>
      </c>
      <c r="G55" t="s">
        <v>533</v>
      </c>
      <c r="H55" t="s">
        <v>1357</v>
      </c>
      <c r="I55" t="s">
        <v>1358</v>
      </c>
      <c r="J55" t="s">
        <v>1359</v>
      </c>
      <c r="K55" t="s">
        <v>1360</v>
      </c>
      <c r="L55" t="s">
        <v>1361</v>
      </c>
      <c r="M55" t="s">
        <v>694</v>
      </c>
      <c r="N55" t="s">
        <v>568</v>
      </c>
      <c r="O55" t="s">
        <v>541</v>
      </c>
      <c r="P55" t="s">
        <v>597</v>
      </c>
      <c r="Q55" t="s">
        <v>541</v>
      </c>
      <c r="R55" t="s">
        <v>543</v>
      </c>
      <c r="S55" t="s">
        <v>544</v>
      </c>
      <c r="T55" t="s">
        <v>545</v>
      </c>
      <c r="U55" t="s">
        <v>544</v>
      </c>
      <c r="V55" t="s">
        <v>545</v>
      </c>
      <c r="W55" t="s">
        <v>1362</v>
      </c>
      <c r="X55" t="s">
        <v>1363</v>
      </c>
      <c r="Y55" t="s">
        <v>533</v>
      </c>
      <c r="Z55" t="s">
        <v>1364</v>
      </c>
      <c r="AA55" t="s">
        <v>1365</v>
      </c>
      <c r="AB55" t="s">
        <v>1025</v>
      </c>
      <c r="AC55" t="s">
        <v>1366</v>
      </c>
      <c r="AD55" t="s">
        <v>1367</v>
      </c>
      <c r="AE55" t="s">
        <v>1368</v>
      </c>
      <c r="AF55" t="s">
        <v>1233</v>
      </c>
      <c r="AG55" t="s">
        <v>1369</v>
      </c>
      <c r="AH55" t="s">
        <v>1370</v>
      </c>
      <c r="AI55" t="s">
        <v>1025</v>
      </c>
      <c r="AJ55" t="s">
        <v>1371</v>
      </c>
      <c r="AK55" t="s">
        <v>556</v>
      </c>
      <c r="AR55" t="s">
        <v>556</v>
      </c>
      <c r="AY55" t="s">
        <v>556</v>
      </c>
      <c r="BF55" t="s">
        <v>556</v>
      </c>
      <c r="BM55" t="s">
        <v>556</v>
      </c>
      <c r="BT55" t="s">
        <v>556</v>
      </c>
    </row>
    <row r="56" spans="1:72" x14ac:dyDescent="0.3">
      <c r="A56" t="s">
        <v>1372</v>
      </c>
      <c r="B56" t="s">
        <v>1373</v>
      </c>
      <c r="C56" t="s">
        <v>1259</v>
      </c>
      <c r="D56" t="s">
        <v>559</v>
      </c>
      <c r="E56" t="s">
        <v>531</v>
      </c>
      <c r="F56" t="s">
        <v>1025</v>
      </c>
      <c r="G56" t="s">
        <v>533</v>
      </c>
      <c r="H56" t="s">
        <v>1374</v>
      </c>
      <c r="I56" t="s">
        <v>1375</v>
      </c>
      <c r="J56" t="s">
        <v>1376</v>
      </c>
      <c r="K56" t="s">
        <v>1377</v>
      </c>
      <c r="L56" t="s">
        <v>1378</v>
      </c>
      <c r="M56" t="s">
        <v>1379</v>
      </c>
      <c r="N56" t="s">
        <v>568</v>
      </c>
      <c r="O56" t="s">
        <v>541</v>
      </c>
      <c r="P56" t="s">
        <v>542</v>
      </c>
      <c r="Q56" t="s">
        <v>541</v>
      </c>
      <c r="R56" t="s">
        <v>542</v>
      </c>
      <c r="S56" t="s">
        <v>544</v>
      </c>
      <c r="T56" t="s">
        <v>545</v>
      </c>
      <c r="U56" t="s">
        <v>544</v>
      </c>
      <c r="V56" t="s">
        <v>545</v>
      </c>
      <c r="W56" t="s">
        <v>1380</v>
      </c>
      <c r="X56" t="s">
        <v>1381</v>
      </c>
      <c r="Y56" t="s">
        <v>533</v>
      </c>
      <c r="Z56" t="s">
        <v>1382</v>
      </c>
      <c r="AA56" t="s">
        <v>1383</v>
      </c>
      <c r="AB56" t="s">
        <v>1025</v>
      </c>
      <c r="AC56" t="s">
        <v>1384</v>
      </c>
      <c r="AD56" t="s">
        <v>556</v>
      </c>
      <c r="AK56" t="s">
        <v>556</v>
      </c>
      <c r="AR56" t="s">
        <v>556</v>
      </c>
      <c r="AY56" t="s">
        <v>556</v>
      </c>
      <c r="BF56" t="s">
        <v>556</v>
      </c>
      <c r="BM56" t="s">
        <v>556</v>
      </c>
      <c r="BT56" t="s">
        <v>556</v>
      </c>
    </row>
    <row r="57" spans="1:72" x14ac:dyDescent="0.3">
      <c r="A57" t="s">
        <v>1385</v>
      </c>
      <c r="B57" t="s">
        <v>1386</v>
      </c>
      <c r="C57" t="s">
        <v>1259</v>
      </c>
      <c r="D57" t="s">
        <v>559</v>
      </c>
      <c r="E57" t="s">
        <v>531</v>
      </c>
      <c r="F57" t="s">
        <v>1387</v>
      </c>
      <c r="G57" t="s">
        <v>533</v>
      </c>
      <c r="H57" t="s">
        <v>1388</v>
      </c>
      <c r="I57" t="s">
        <v>1389</v>
      </c>
      <c r="J57" t="s">
        <v>1390</v>
      </c>
      <c r="K57" t="s">
        <v>1391</v>
      </c>
      <c r="L57" t="s">
        <v>1392</v>
      </c>
      <c r="M57" t="s">
        <v>1393</v>
      </c>
      <c r="N57" t="s">
        <v>568</v>
      </c>
      <c r="O57" t="s">
        <v>541</v>
      </c>
      <c r="P57" t="s">
        <v>597</v>
      </c>
      <c r="Q57" t="s">
        <v>541</v>
      </c>
      <c r="R57" t="s">
        <v>543</v>
      </c>
      <c r="S57" t="s">
        <v>544</v>
      </c>
      <c r="T57" t="s">
        <v>545</v>
      </c>
      <c r="U57" t="s">
        <v>544</v>
      </c>
      <c r="V57" t="s">
        <v>545</v>
      </c>
      <c r="W57" t="s">
        <v>1394</v>
      </c>
      <c r="X57" t="s">
        <v>1395</v>
      </c>
      <c r="Y57" t="s">
        <v>533</v>
      </c>
      <c r="Z57" t="s">
        <v>1396</v>
      </c>
      <c r="AA57" t="s">
        <v>1397</v>
      </c>
      <c r="AB57" t="s">
        <v>1025</v>
      </c>
      <c r="AC57" t="s">
        <v>1398</v>
      </c>
      <c r="AK57" t="s">
        <v>556</v>
      </c>
      <c r="AR57" t="s">
        <v>556</v>
      </c>
      <c r="AY57" t="s">
        <v>556</v>
      </c>
      <c r="BF57" t="s">
        <v>556</v>
      </c>
      <c r="BM57" t="s">
        <v>556</v>
      </c>
      <c r="BT57" t="s">
        <v>556</v>
      </c>
    </row>
    <row r="58" spans="1:72" x14ac:dyDescent="0.3">
      <c r="A58" t="s">
        <v>1399</v>
      </c>
      <c r="B58" t="s">
        <v>1400</v>
      </c>
      <c r="C58" t="s">
        <v>1401</v>
      </c>
      <c r="D58" t="s">
        <v>530</v>
      </c>
      <c r="E58" t="s">
        <v>531</v>
      </c>
      <c r="F58" t="s">
        <v>1402</v>
      </c>
      <c r="G58" t="s">
        <v>533</v>
      </c>
      <c r="H58" t="s">
        <v>1403</v>
      </c>
      <c r="I58" t="s">
        <v>1404</v>
      </c>
      <c r="J58" t="s">
        <v>1405</v>
      </c>
      <c r="K58" t="s">
        <v>1406</v>
      </c>
      <c r="L58" t="s">
        <v>1407</v>
      </c>
      <c r="M58" t="s">
        <v>551</v>
      </c>
      <c r="N58" t="s">
        <v>568</v>
      </c>
      <c r="O58" t="s">
        <v>541</v>
      </c>
      <c r="P58" t="s">
        <v>543</v>
      </c>
      <c r="Q58" t="s">
        <v>541</v>
      </c>
      <c r="R58" t="s">
        <v>543</v>
      </c>
      <c r="S58" t="s">
        <v>544</v>
      </c>
      <c r="T58" t="s">
        <v>545</v>
      </c>
      <c r="U58" t="s">
        <v>544</v>
      </c>
      <c r="V58" t="s">
        <v>545</v>
      </c>
      <c r="W58" t="s">
        <v>1408</v>
      </c>
      <c r="X58" t="s">
        <v>1409</v>
      </c>
      <c r="Y58" t="s">
        <v>533</v>
      </c>
      <c r="Z58" t="s">
        <v>1410</v>
      </c>
      <c r="AA58" t="s">
        <v>1411</v>
      </c>
      <c r="AB58" t="s">
        <v>1412</v>
      </c>
      <c r="AC58" t="s">
        <v>1413</v>
      </c>
      <c r="AD58" t="s">
        <v>1414</v>
      </c>
      <c r="AE58" t="s">
        <v>1415</v>
      </c>
      <c r="AF58" t="s">
        <v>533</v>
      </c>
      <c r="AG58" t="s">
        <v>1416</v>
      </c>
      <c r="AH58" t="s">
        <v>1411</v>
      </c>
      <c r="AI58" t="s">
        <v>1412</v>
      </c>
      <c r="AJ58" t="s">
        <v>1413</v>
      </c>
      <c r="AK58" t="s">
        <v>556</v>
      </c>
      <c r="AR58" t="s">
        <v>556</v>
      </c>
      <c r="AY58" t="s">
        <v>556</v>
      </c>
      <c r="BF58" t="s">
        <v>556</v>
      </c>
      <c r="BM58" t="s">
        <v>556</v>
      </c>
      <c r="BT58" t="s">
        <v>556</v>
      </c>
    </row>
    <row r="59" spans="1:72" x14ac:dyDescent="0.3">
      <c r="A59" t="s">
        <v>1417</v>
      </c>
      <c r="B59" t="s">
        <v>1418</v>
      </c>
      <c r="C59" t="s">
        <v>1401</v>
      </c>
      <c r="D59" t="s">
        <v>559</v>
      </c>
      <c r="E59" t="s">
        <v>531</v>
      </c>
      <c r="F59" t="s">
        <v>1419</v>
      </c>
      <c r="G59" t="s">
        <v>533</v>
      </c>
      <c r="H59" t="s">
        <v>1420</v>
      </c>
      <c r="I59" t="s">
        <v>1421</v>
      </c>
      <c r="J59" t="s">
        <v>1422</v>
      </c>
      <c r="K59" t="s">
        <v>1423</v>
      </c>
      <c r="L59" t="s">
        <v>1424</v>
      </c>
      <c r="M59" t="s">
        <v>1425</v>
      </c>
      <c r="N59" t="s">
        <v>540</v>
      </c>
      <c r="O59" t="s">
        <v>541</v>
      </c>
      <c r="P59" t="s">
        <v>543</v>
      </c>
      <c r="Q59" t="s">
        <v>541</v>
      </c>
      <c r="R59" t="s">
        <v>543</v>
      </c>
      <c r="S59" t="s">
        <v>544</v>
      </c>
      <c r="T59" t="s">
        <v>545</v>
      </c>
      <c r="U59" t="s">
        <v>544</v>
      </c>
      <c r="V59" t="s">
        <v>545</v>
      </c>
      <c r="W59" t="s">
        <v>1426</v>
      </c>
      <c r="X59" t="s">
        <v>1427</v>
      </c>
      <c r="Y59" t="s">
        <v>533</v>
      </c>
      <c r="Z59" t="s">
        <v>1421</v>
      </c>
      <c r="AA59" t="s">
        <v>1428</v>
      </c>
      <c r="AB59" t="s">
        <v>1429</v>
      </c>
      <c r="AC59" t="s">
        <v>1430</v>
      </c>
    </row>
    <row r="60" spans="1:72" x14ac:dyDescent="0.3">
      <c r="A60" t="s">
        <v>1431</v>
      </c>
      <c r="B60" t="s">
        <v>1432</v>
      </c>
      <c r="C60" t="s">
        <v>1401</v>
      </c>
      <c r="D60" t="s">
        <v>530</v>
      </c>
      <c r="E60" t="s">
        <v>531</v>
      </c>
      <c r="F60" t="s">
        <v>1433</v>
      </c>
      <c r="G60" t="s">
        <v>533</v>
      </c>
      <c r="H60" t="s">
        <v>1434</v>
      </c>
      <c r="I60" t="s">
        <v>1435</v>
      </c>
      <c r="J60" t="s">
        <v>1436</v>
      </c>
      <c r="K60" t="s">
        <v>1406</v>
      </c>
      <c r="L60" t="s">
        <v>1437</v>
      </c>
      <c r="M60" t="s">
        <v>1438</v>
      </c>
      <c r="N60" t="s">
        <v>568</v>
      </c>
      <c r="O60" t="s">
        <v>541</v>
      </c>
      <c r="P60" t="s">
        <v>597</v>
      </c>
      <c r="Q60" t="s">
        <v>541</v>
      </c>
      <c r="R60" t="s">
        <v>543</v>
      </c>
      <c r="S60" t="s">
        <v>544</v>
      </c>
      <c r="T60" t="s">
        <v>545</v>
      </c>
      <c r="U60" t="s">
        <v>544</v>
      </c>
      <c r="V60" t="s">
        <v>545</v>
      </c>
      <c r="W60" t="s">
        <v>1439</v>
      </c>
      <c r="X60" t="s">
        <v>1440</v>
      </c>
      <c r="Y60" t="s">
        <v>533</v>
      </c>
      <c r="Z60" t="s">
        <v>1441</v>
      </c>
      <c r="AA60" t="s">
        <v>1442</v>
      </c>
      <c r="AB60" t="s">
        <v>1443</v>
      </c>
      <c r="AC60" t="s">
        <v>1413</v>
      </c>
      <c r="AD60" t="s">
        <v>1444</v>
      </c>
      <c r="AE60" t="s">
        <v>1445</v>
      </c>
      <c r="AF60" t="s">
        <v>533</v>
      </c>
      <c r="AG60" t="s">
        <v>1446</v>
      </c>
      <c r="AH60" t="s">
        <v>1442</v>
      </c>
      <c r="AI60" t="s">
        <v>1443</v>
      </c>
      <c r="AJ60" t="s">
        <v>1413</v>
      </c>
      <c r="AK60" t="s">
        <v>556</v>
      </c>
      <c r="AR60" t="s">
        <v>556</v>
      </c>
      <c r="AY60" t="s">
        <v>556</v>
      </c>
      <c r="BF60" t="s">
        <v>556</v>
      </c>
      <c r="BM60" t="s">
        <v>556</v>
      </c>
      <c r="BT60" t="s">
        <v>556</v>
      </c>
    </row>
    <row r="61" spans="1:72" x14ac:dyDescent="0.3">
      <c r="A61" t="s">
        <v>1447</v>
      </c>
      <c r="B61" t="s">
        <v>1448</v>
      </c>
      <c r="C61" t="s">
        <v>1401</v>
      </c>
      <c r="D61" t="s">
        <v>559</v>
      </c>
      <c r="E61" t="s">
        <v>531</v>
      </c>
      <c r="F61" t="s">
        <v>1449</v>
      </c>
      <c r="G61" t="s">
        <v>533</v>
      </c>
      <c r="H61" t="s">
        <v>1450</v>
      </c>
      <c r="I61" t="s">
        <v>1451</v>
      </c>
      <c r="J61" t="s">
        <v>1452</v>
      </c>
      <c r="K61" t="s">
        <v>1406</v>
      </c>
      <c r="L61" t="s">
        <v>1453</v>
      </c>
      <c r="M61" t="s">
        <v>1454</v>
      </c>
      <c r="N61" t="s">
        <v>568</v>
      </c>
      <c r="O61" t="s">
        <v>541</v>
      </c>
      <c r="P61" t="s">
        <v>597</v>
      </c>
      <c r="Q61" t="s">
        <v>541</v>
      </c>
      <c r="R61" t="s">
        <v>597</v>
      </c>
      <c r="S61" t="s">
        <v>544</v>
      </c>
      <c r="T61" t="s">
        <v>545</v>
      </c>
      <c r="U61" t="s">
        <v>544</v>
      </c>
      <c r="V61" t="s">
        <v>545</v>
      </c>
      <c r="W61" t="s">
        <v>1455</v>
      </c>
      <c r="X61" t="s">
        <v>1456</v>
      </c>
      <c r="Y61" t="s">
        <v>533</v>
      </c>
      <c r="Z61" t="s">
        <v>1457</v>
      </c>
      <c r="AA61" t="s">
        <v>1458</v>
      </c>
      <c r="AB61" t="s">
        <v>1459</v>
      </c>
      <c r="AC61" t="s">
        <v>1460</v>
      </c>
      <c r="AD61" t="s">
        <v>556</v>
      </c>
      <c r="AK61" t="s">
        <v>556</v>
      </c>
      <c r="AR61" t="s">
        <v>556</v>
      </c>
      <c r="AY61" t="s">
        <v>556</v>
      </c>
      <c r="BF61" t="s">
        <v>556</v>
      </c>
      <c r="BM61" t="s">
        <v>556</v>
      </c>
      <c r="BT61" t="s">
        <v>556</v>
      </c>
    </row>
    <row r="62" spans="1:72" x14ac:dyDescent="0.3">
      <c r="A62" t="s">
        <v>1461</v>
      </c>
      <c r="B62" t="s">
        <v>1462</v>
      </c>
      <c r="C62" t="s">
        <v>1401</v>
      </c>
      <c r="D62" t="s">
        <v>559</v>
      </c>
      <c r="E62" t="s">
        <v>531</v>
      </c>
      <c r="F62" t="s">
        <v>1463</v>
      </c>
      <c r="G62" t="s">
        <v>561</v>
      </c>
      <c r="H62" t="s">
        <v>1464</v>
      </c>
      <c r="I62" t="s">
        <v>1465</v>
      </c>
      <c r="J62" t="s">
        <v>1466</v>
      </c>
      <c r="K62" t="s">
        <v>1467</v>
      </c>
      <c r="L62" t="s">
        <v>1468</v>
      </c>
      <c r="M62" t="s">
        <v>1469</v>
      </c>
      <c r="N62" t="s">
        <v>568</v>
      </c>
      <c r="O62" t="s">
        <v>541</v>
      </c>
      <c r="P62" t="s">
        <v>597</v>
      </c>
      <c r="Q62" t="s">
        <v>541</v>
      </c>
      <c r="R62" t="s">
        <v>597</v>
      </c>
      <c r="S62" t="s">
        <v>544</v>
      </c>
      <c r="T62" t="s">
        <v>545</v>
      </c>
      <c r="U62" t="s">
        <v>544</v>
      </c>
      <c r="V62" t="s">
        <v>545</v>
      </c>
      <c r="W62" t="s">
        <v>1470</v>
      </c>
      <c r="X62" t="s">
        <v>1471</v>
      </c>
      <c r="Y62" t="s">
        <v>561</v>
      </c>
      <c r="Z62" t="s">
        <v>1472</v>
      </c>
      <c r="AA62" t="s">
        <v>1473</v>
      </c>
      <c r="AB62" t="s">
        <v>1333</v>
      </c>
      <c r="AC62" t="s">
        <v>1474</v>
      </c>
      <c r="AD62" t="s">
        <v>1475</v>
      </c>
      <c r="AE62" t="s">
        <v>1476</v>
      </c>
      <c r="AF62" t="s">
        <v>561</v>
      </c>
      <c r="AG62" t="s">
        <v>1477</v>
      </c>
      <c r="AH62" t="s">
        <v>1473</v>
      </c>
      <c r="AI62" t="s">
        <v>1478</v>
      </c>
      <c r="AJ62" t="s">
        <v>1479</v>
      </c>
      <c r="AK62" t="s">
        <v>556</v>
      </c>
      <c r="AR62" t="s">
        <v>556</v>
      </c>
      <c r="AY62" t="s">
        <v>556</v>
      </c>
      <c r="BF62" t="s">
        <v>556</v>
      </c>
      <c r="BM62" t="s">
        <v>556</v>
      </c>
      <c r="BT62" t="s">
        <v>556</v>
      </c>
    </row>
    <row r="63" spans="1:72" x14ac:dyDescent="0.3">
      <c r="A63" t="s">
        <v>1480</v>
      </c>
      <c r="B63" t="s">
        <v>1481</v>
      </c>
      <c r="C63" t="s">
        <v>1401</v>
      </c>
      <c r="D63" t="s">
        <v>530</v>
      </c>
      <c r="E63" t="s">
        <v>531</v>
      </c>
      <c r="F63" t="s">
        <v>1482</v>
      </c>
      <c r="G63" t="s">
        <v>533</v>
      </c>
      <c r="H63" t="s">
        <v>1483</v>
      </c>
      <c r="I63" t="s">
        <v>1484</v>
      </c>
      <c r="J63" t="s">
        <v>1485</v>
      </c>
      <c r="K63" t="s">
        <v>1486</v>
      </c>
      <c r="L63" t="s">
        <v>1487</v>
      </c>
      <c r="M63" t="s">
        <v>551</v>
      </c>
      <c r="N63" t="s">
        <v>540</v>
      </c>
      <c r="O63" t="s">
        <v>541</v>
      </c>
      <c r="P63" t="s">
        <v>542</v>
      </c>
      <c r="Q63" t="s">
        <v>541</v>
      </c>
      <c r="R63" t="s">
        <v>543</v>
      </c>
      <c r="S63" t="s">
        <v>544</v>
      </c>
      <c r="T63" t="s">
        <v>545</v>
      </c>
      <c r="U63" t="s">
        <v>544</v>
      </c>
      <c r="V63" t="s">
        <v>545</v>
      </c>
      <c r="W63" t="s">
        <v>1488</v>
      </c>
      <c r="X63" t="s">
        <v>1489</v>
      </c>
      <c r="Y63" t="s">
        <v>533</v>
      </c>
      <c r="Z63" t="s">
        <v>1490</v>
      </c>
      <c r="AA63" t="s">
        <v>549</v>
      </c>
      <c r="AB63" t="s">
        <v>550</v>
      </c>
      <c r="AC63" t="s">
        <v>1491</v>
      </c>
      <c r="AD63" t="s">
        <v>1492</v>
      </c>
      <c r="AE63" t="s">
        <v>1493</v>
      </c>
      <c r="AF63" t="s">
        <v>533</v>
      </c>
      <c r="AG63" t="s">
        <v>1494</v>
      </c>
      <c r="AH63" t="s">
        <v>549</v>
      </c>
      <c r="AI63" t="s">
        <v>550</v>
      </c>
      <c r="AJ63" t="s">
        <v>555</v>
      </c>
      <c r="AK63" t="s">
        <v>556</v>
      </c>
      <c r="AR63" t="s">
        <v>556</v>
      </c>
      <c r="AY63" t="s">
        <v>556</v>
      </c>
      <c r="BF63" t="s">
        <v>556</v>
      </c>
      <c r="BM63" t="s">
        <v>556</v>
      </c>
      <c r="BT63" t="s">
        <v>556</v>
      </c>
    </row>
    <row r="64" spans="1:72" x14ac:dyDescent="0.3">
      <c r="A64" t="s">
        <v>1495</v>
      </c>
      <c r="B64" t="s">
        <v>1496</v>
      </c>
      <c r="C64" t="s">
        <v>1497</v>
      </c>
      <c r="D64" t="s">
        <v>530</v>
      </c>
      <c r="E64" t="s">
        <v>531</v>
      </c>
      <c r="F64" t="s">
        <v>1498</v>
      </c>
      <c r="G64" t="s">
        <v>533</v>
      </c>
      <c r="H64" t="s">
        <v>1499</v>
      </c>
      <c r="I64" t="s">
        <v>1500</v>
      </c>
      <c r="J64" t="s">
        <v>1501</v>
      </c>
      <c r="K64" t="s">
        <v>1406</v>
      </c>
      <c r="L64" t="s">
        <v>1502</v>
      </c>
      <c r="M64" t="s">
        <v>551</v>
      </c>
      <c r="N64" t="s">
        <v>540</v>
      </c>
      <c r="O64" t="s">
        <v>541</v>
      </c>
      <c r="P64" t="s">
        <v>543</v>
      </c>
      <c r="Q64" t="s">
        <v>541</v>
      </c>
      <c r="R64" t="s">
        <v>583</v>
      </c>
      <c r="S64" t="s">
        <v>544</v>
      </c>
      <c r="T64" t="s">
        <v>545</v>
      </c>
      <c r="U64" t="s">
        <v>541</v>
      </c>
      <c r="V64" t="s">
        <v>583</v>
      </c>
      <c r="W64" t="s">
        <v>1503</v>
      </c>
      <c r="X64" t="s">
        <v>1504</v>
      </c>
      <c r="Y64" t="s">
        <v>533</v>
      </c>
      <c r="Z64" t="s">
        <v>1505</v>
      </c>
      <c r="AA64" t="s">
        <v>1506</v>
      </c>
      <c r="AB64" t="s">
        <v>1507</v>
      </c>
      <c r="AC64" t="s">
        <v>1508</v>
      </c>
      <c r="AD64" t="s">
        <v>1509</v>
      </c>
      <c r="AE64" t="s">
        <v>1510</v>
      </c>
      <c r="AF64" t="s">
        <v>533</v>
      </c>
      <c r="AG64" t="s">
        <v>1511</v>
      </c>
      <c r="AH64" t="s">
        <v>1506</v>
      </c>
      <c r="AI64" t="s">
        <v>1507</v>
      </c>
      <c r="AJ64" t="s">
        <v>1512</v>
      </c>
    </row>
    <row r="65" spans="1:72" x14ac:dyDescent="0.3">
      <c r="A65" t="s">
        <v>1513</v>
      </c>
      <c r="B65" t="s">
        <v>1514</v>
      </c>
      <c r="C65" t="s">
        <v>1497</v>
      </c>
      <c r="D65" t="s">
        <v>559</v>
      </c>
      <c r="E65" t="s">
        <v>531</v>
      </c>
      <c r="F65" t="s">
        <v>1515</v>
      </c>
      <c r="G65" t="s">
        <v>533</v>
      </c>
      <c r="H65" t="s">
        <v>1516</v>
      </c>
      <c r="I65" t="s">
        <v>1517</v>
      </c>
      <c r="J65" t="s">
        <v>1518</v>
      </c>
      <c r="K65" t="s">
        <v>1406</v>
      </c>
      <c r="L65" t="s">
        <v>1519</v>
      </c>
      <c r="M65" t="s">
        <v>1520</v>
      </c>
      <c r="N65" t="s">
        <v>568</v>
      </c>
      <c r="O65" t="s">
        <v>541</v>
      </c>
      <c r="P65" t="s">
        <v>543</v>
      </c>
      <c r="Q65" t="s">
        <v>541</v>
      </c>
      <c r="R65" t="s">
        <v>543</v>
      </c>
      <c r="S65" t="s">
        <v>544</v>
      </c>
      <c r="T65" t="s">
        <v>545</v>
      </c>
      <c r="U65" t="s">
        <v>541</v>
      </c>
      <c r="V65" t="s">
        <v>543</v>
      </c>
      <c r="W65" t="s">
        <v>1521</v>
      </c>
      <c r="X65" t="s">
        <v>1522</v>
      </c>
      <c r="Y65" t="s">
        <v>533</v>
      </c>
      <c r="Z65" t="s">
        <v>1523</v>
      </c>
      <c r="AA65" t="s">
        <v>1524</v>
      </c>
      <c r="AB65" t="s">
        <v>1525</v>
      </c>
      <c r="AC65" t="s">
        <v>1508</v>
      </c>
      <c r="AD65" t="s">
        <v>1526</v>
      </c>
      <c r="AE65" t="s">
        <v>1527</v>
      </c>
      <c r="AF65" t="s">
        <v>533</v>
      </c>
      <c r="AG65" t="s">
        <v>1528</v>
      </c>
      <c r="AH65" t="s">
        <v>1524</v>
      </c>
      <c r="AI65" t="s">
        <v>1525</v>
      </c>
      <c r="AJ65" t="s">
        <v>1508</v>
      </c>
    </row>
    <row r="66" spans="1:72" x14ac:dyDescent="0.3">
      <c r="A66" t="s">
        <v>1529</v>
      </c>
      <c r="B66" t="s">
        <v>1530</v>
      </c>
      <c r="C66" t="s">
        <v>1497</v>
      </c>
      <c r="D66" t="s">
        <v>530</v>
      </c>
      <c r="E66" t="s">
        <v>531</v>
      </c>
      <c r="F66" t="s">
        <v>1531</v>
      </c>
      <c r="G66" t="s">
        <v>533</v>
      </c>
      <c r="H66" t="s">
        <v>1532</v>
      </c>
      <c r="I66" t="s">
        <v>1533</v>
      </c>
      <c r="J66" t="s">
        <v>1534</v>
      </c>
      <c r="K66" t="s">
        <v>1406</v>
      </c>
      <c r="L66" t="s">
        <v>1535</v>
      </c>
      <c r="M66" t="s">
        <v>551</v>
      </c>
      <c r="N66" t="s">
        <v>568</v>
      </c>
      <c r="O66" t="s">
        <v>541</v>
      </c>
      <c r="P66" t="s">
        <v>543</v>
      </c>
      <c r="Q66" t="s">
        <v>541</v>
      </c>
      <c r="R66" t="s">
        <v>543</v>
      </c>
      <c r="S66" t="s">
        <v>544</v>
      </c>
      <c r="T66" t="s">
        <v>545</v>
      </c>
      <c r="U66" t="s">
        <v>541</v>
      </c>
      <c r="V66" t="s">
        <v>543</v>
      </c>
      <c r="W66" t="s">
        <v>1536</v>
      </c>
      <c r="X66" t="s">
        <v>1537</v>
      </c>
      <c r="Y66" t="s">
        <v>533</v>
      </c>
      <c r="Z66" t="s">
        <v>1538</v>
      </c>
      <c r="AA66" t="s">
        <v>1539</v>
      </c>
      <c r="AB66" t="s">
        <v>1540</v>
      </c>
      <c r="AC66" t="s">
        <v>1541</v>
      </c>
      <c r="AD66" t="s">
        <v>1542</v>
      </c>
      <c r="AE66" t="s">
        <v>1543</v>
      </c>
      <c r="AF66" t="s">
        <v>533</v>
      </c>
      <c r="AG66" t="s">
        <v>1544</v>
      </c>
      <c r="AH66" t="s">
        <v>1539</v>
      </c>
      <c r="AI66" t="s">
        <v>1540</v>
      </c>
      <c r="AJ66" t="s">
        <v>1545</v>
      </c>
      <c r="AK66" t="s">
        <v>556</v>
      </c>
      <c r="AR66" t="s">
        <v>556</v>
      </c>
      <c r="AY66" t="s">
        <v>556</v>
      </c>
      <c r="BF66" t="s">
        <v>556</v>
      </c>
      <c r="BM66" t="s">
        <v>556</v>
      </c>
      <c r="BT66" t="s">
        <v>556</v>
      </c>
    </row>
    <row r="67" spans="1:72" x14ac:dyDescent="0.3">
      <c r="A67" t="s">
        <v>1546</v>
      </c>
      <c r="B67" t="s">
        <v>1547</v>
      </c>
      <c r="C67" t="s">
        <v>1497</v>
      </c>
      <c r="D67" t="s">
        <v>530</v>
      </c>
      <c r="E67" t="s">
        <v>531</v>
      </c>
      <c r="F67" t="s">
        <v>1548</v>
      </c>
      <c r="G67" t="s">
        <v>533</v>
      </c>
      <c r="H67" t="s">
        <v>1532</v>
      </c>
      <c r="I67" t="s">
        <v>1549</v>
      </c>
      <c r="J67" t="s">
        <v>1550</v>
      </c>
      <c r="K67" t="s">
        <v>1406</v>
      </c>
      <c r="L67" t="s">
        <v>1551</v>
      </c>
      <c r="M67" t="s">
        <v>1552</v>
      </c>
      <c r="N67" t="s">
        <v>568</v>
      </c>
      <c r="O67" t="s">
        <v>541</v>
      </c>
      <c r="P67" t="s">
        <v>597</v>
      </c>
      <c r="Q67" t="s">
        <v>541</v>
      </c>
      <c r="R67" t="s">
        <v>597</v>
      </c>
      <c r="S67" t="s">
        <v>544</v>
      </c>
      <c r="T67" t="s">
        <v>545</v>
      </c>
      <c r="U67" t="s">
        <v>541</v>
      </c>
      <c r="V67" t="s">
        <v>597</v>
      </c>
      <c r="W67" t="s">
        <v>1553</v>
      </c>
      <c r="X67" t="s">
        <v>1554</v>
      </c>
      <c r="Y67" t="s">
        <v>533</v>
      </c>
      <c r="Z67" t="s">
        <v>1555</v>
      </c>
      <c r="AA67" t="s">
        <v>1539</v>
      </c>
      <c r="AB67" t="s">
        <v>1540</v>
      </c>
      <c r="AC67" t="s">
        <v>1556</v>
      </c>
      <c r="AD67" t="s">
        <v>1557</v>
      </c>
      <c r="AE67" t="s">
        <v>1558</v>
      </c>
      <c r="AF67" t="s">
        <v>533</v>
      </c>
      <c r="AG67" t="s">
        <v>1559</v>
      </c>
      <c r="AH67" t="s">
        <v>1539</v>
      </c>
      <c r="AI67" t="s">
        <v>1540</v>
      </c>
      <c r="AJ67" t="s">
        <v>1560</v>
      </c>
      <c r="AK67" t="s">
        <v>556</v>
      </c>
      <c r="AR67" t="s">
        <v>556</v>
      </c>
      <c r="AY67" t="s">
        <v>556</v>
      </c>
      <c r="BF67" t="s">
        <v>556</v>
      </c>
      <c r="BM67" t="s">
        <v>556</v>
      </c>
      <c r="BT67" t="s">
        <v>556</v>
      </c>
    </row>
    <row r="68" spans="1:72" x14ac:dyDescent="0.3">
      <c r="A68" t="s">
        <v>1561</v>
      </c>
      <c r="B68" t="s">
        <v>1562</v>
      </c>
      <c r="C68" t="s">
        <v>1497</v>
      </c>
      <c r="D68" t="s">
        <v>530</v>
      </c>
      <c r="E68" t="s">
        <v>531</v>
      </c>
      <c r="F68" t="s">
        <v>1563</v>
      </c>
      <c r="G68" t="s">
        <v>533</v>
      </c>
      <c r="H68" t="s">
        <v>1564</v>
      </c>
      <c r="I68" t="s">
        <v>1565</v>
      </c>
      <c r="J68" t="s">
        <v>1566</v>
      </c>
      <c r="K68" t="s">
        <v>1406</v>
      </c>
      <c r="L68" t="s">
        <v>551</v>
      </c>
      <c r="M68" t="s">
        <v>551</v>
      </c>
      <c r="N68" t="s">
        <v>568</v>
      </c>
      <c r="O68" t="s">
        <v>541</v>
      </c>
      <c r="P68" t="s">
        <v>542</v>
      </c>
      <c r="Q68" t="s">
        <v>541</v>
      </c>
      <c r="R68" t="s">
        <v>542</v>
      </c>
      <c r="S68" t="s">
        <v>544</v>
      </c>
      <c r="T68" t="s">
        <v>545</v>
      </c>
      <c r="U68" t="s">
        <v>541</v>
      </c>
      <c r="V68" t="s">
        <v>597</v>
      </c>
      <c r="W68" t="s">
        <v>1567</v>
      </c>
      <c r="X68" t="s">
        <v>1568</v>
      </c>
      <c r="Y68" t="s">
        <v>533</v>
      </c>
      <c r="Z68" t="s">
        <v>1569</v>
      </c>
      <c r="AA68" t="s">
        <v>1539</v>
      </c>
      <c r="AB68" t="s">
        <v>1570</v>
      </c>
      <c r="AD68" t="s">
        <v>1571</v>
      </c>
      <c r="AE68" t="s">
        <v>1572</v>
      </c>
      <c r="AF68" t="s">
        <v>533</v>
      </c>
      <c r="AG68" t="s">
        <v>1573</v>
      </c>
      <c r="AH68" t="s">
        <v>1539</v>
      </c>
      <c r="AI68" t="s">
        <v>1574</v>
      </c>
      <c r="AJ68" t="s">
        <v>1575</v>
      </c>
      <c r="AK68" t="s">
        <v>556</v>
      </c>
      <c r="AR68" t="s">
        <v>556</v>
      </c>
      <c r="AY68" t="s">
        <v>556</v>
      </c>
      <c r="BF68" t="s">
        <v>556</v>
      </c>
      <c r="BM68" t="s">
        <v>556</v>
      </c>
      <c r="BT68" t="s">
        <v>556</v>
      </c>
    </row>
    <row r="69" spans="1:72" x14ac:dyDescent="0.3">
      <c r="A69" t="s">
        <v>1576</v>
      </c>
      <c r="B69" t="s">
        <v>1577</v>
      </c>
      <c r="C69" t="s">
        <v>1497</v>
      </c>
      <c r="D69" t="s">
        <v>530</v>
      </c>
      <c r="E69" t="s">
        <v>531</v>
      </c>
      <c r="F69" t="s">
        <v>1578</v>
      </c>
      <c r="G69" t="s">
        <v>533</v>
      </c>
      <c r="H69" t="s">
        <v>4712</v>
      </c>
      <c r="I69" t="s">
        <v>4713</v>
      </c>
      <c r="J69" t="s">
        <v>1579</v>
      </c>
      <c r="K69" t="s">
        <v>1580</v>
      </c>
      <c r="L69" t="s">
        <v>4714</v>
      </c>
      <c r="M69" t="s">
        <v>551</v>
      </c>
      <c r="N69" t="s">
        <v>568</v>
      </c>
      <c r="O69" t="s">
        <v>541</v>
      </c>
      <c r="P69" t="s">
        <v>597</v>
      </c>
      <c r="Q69" t="s">
        <v>541</v>
      </c>
      <c r="R69" t="s">
        <v>597</v>
      </c>
      <c r="S69" t="s">
        <v>551</v>
      </c>
      <c r="T69" t="s">
        <v>545</v>
      </c>
      <c r="U69" t="s">
        <v>541</v>
      </c>
      <c r="V69" t="s">
        <v>597</v>
      </c>
      <c r="W69" t="s">
        <v>1581</v>
      </c>
      <c r="X69" t="s">
        <v>1582</v>
      </c>
      <c r="Y69" t="s">
        <v>533</v>
      </c>
      <c r="Z69" t="s">
        <v>1583</v>
      </c>
      <c r="AA69" t="s">
        <v>1584</v>
      </c>
      <c r="AB69" t="s">
        <v>1585</v>
      </c>
      <c r="AC69" t="s">
        <v>1586</v>
      </c>
      <c r="AD69" t="s">
        <v>1587</v>
      </c>
      <c r="AE69" t="s">
        <v>1588</v>
      </c>
      <c r="AF69" t="s">
        <v>1233</v>
      </c>
      <c r="AG69" t="s">
        <v>1589</v>
      </c>
      <c r="AH69" t="s">
        <v>1584</v>
      </c>
      <c r="AI69" t="s">
        <v>1585</v>
      </c>
      <c r="AJ69" t="s">
        <v>1590</v>
      </c>
    </row>
    <row r="70" spans="1:72" x14ac:dyDescent="0.3">
      <c r="A70" t="s">
        <v>1591</v>
      </c>
      <c r="B70" t="s">
        <v>1592</v>
      </c>
      <c r="C70" t="s">
        <v>1593</v>
      </c>
      <c r="D70" t="s">
        <v>530</v>
      </c>
      <c r="E70" t="s">
        <v>531</v>
      </c>
      <c r="F70" t="s">
        <v>1594</v>
      </c>
      <c r="G70" t="s">
        <v>533</v>
      </c>
      <c r="H70" t="s">
        <v>1595</v>
      </c>
      <c r="I70" t="s">
        <v>1596</v>
      </c>
      <c r="J70" t="s">
        <v>1597</v>
      </c>
      <c r="K70" t="s">
        <v>1598</v>
      </c>
      <c r="L70" t="s">
        <v>1599</v>
      </c>
      <c r="M70" t="s">
        <v>551</v>
      </c>
      <c r="N70" t="s">
        <v>540</v>
      </c>
      <c r="O70" t="s">
        <v>541</v>
      </c>
      <c r="P70" t="s">
        <v>543</v>
      </c>
      <c r="Q70" t="s">
        <v>541</v>
      </c>
      <c r="R70" t="s">
        <v>543</v>
      </c>
      <c r="S70" t="s">
        <v>544</v>
      </c>
      <c r="T70" t="s">
        <v>545</v>
      </c>
      <c r="U70" t="s">
        <v>544</v>
      </c>
      <c r="V70" t="s">
        <v>545</v>
      </c>
      <c r="W70" t="s">
        <v>1600</v>
      </c>
      <c r="X70" t="s">
        <v>1601</v>
      </c>
      <c r="Y70" t="s">
        <v>533</v>
      </c>
      <c r="Z70" t="s">
        <v>1602</v>
      </c>
      <c r="AA70" t="s">
        <v>549</v>
      </c>
      <c r="AB70" t="s">
        <v>1603</v>
      </c>
      <c r="AC70" t="s">
        <v>1604</v>
      </c>
      <c r="AD70" t="s">
        <v>1605</v>
      </c>
      <c r="AE70" t="s">
        <v>1606</v>
      </c>
      <c r="AF70" t="s">
        <v>533</v>
      </c>
      <c r="AG70" t="s">
        <v>1607</v>
      </c>
      <c r="AH70" t="s">
        <v>549</v>
      </c>
      <c r="AI70" t="s">
        <v>1603</v>
      </c>
      <c r="AJ70" t="s">
        <v>1608</v>
      </c>
      <c r="AK70" t="s">
        <v>1609</v>
      </c>
      <c r="AL70" t="s">
        <v>1610</v>
      </c>
      <c r="AM70" t="s">
        <v>533</v>
      </c>
      <c r="AN70" t="s">
        <v>1611</v>
      </c>
      <c r="AO70" t="s">
        <v>549</v>
      </c>
      <c r="AP70" t="s">
        <v>1603</v>
      </c>
      <c r="AQ70" t="s">
        <v>1612</v>
      </c>
      <c r="AR70" t="s">
        <v>1613</v>
      </c>
      <c r="AS70" t="s">
        <v>1614</v>
      </c>
      <c r="AT70" t="s">
        <v>533</v>
      </c>
      <c r="AU70" t="s">
        <v>1615</v>
      </c>
      <c r="AV70" t="s">
        <v>549</v>
      </c>
      <c r="AW70" t="s">
        <v>1603</v>
      </c>
      <c r="AX70" t="s">
        <v>1616</v>
      </c>
      <c r="AY70" t="s">
        <v>556</v>
      </c>
      <c r="BF70" t="s">
        <v>556</v>
      </c>
      <c r="BM70" t="s">
        <v>556</v>
      </c>
      <c r="BT70" t="s">
        <v>556</v>
      </c>
    </row>
    <row r="71" spans="1:72" x14ac:dyDescent="0.3">
      <c r="A71" t="s">
        <v>1617</v>
      </c>
      <c r="B71" t="s">
        <v>1618</v>
      </c>
      <c r="C71" t="s">
        <v>1593</v>
      </c>
      <c r="D71" t="s">
        <v>559</v>
      </c>
      <c r="E71" t="s">
        <v>531</v>
      </c>
      <c r="F71" t="s">
        <v>1619</v>
      </c>
      <c r="G71" t="s">
        <v>533</v>
      </c>
      <c r="H71" t="s">
        <v>1620</v>
      </c>
      <c r="I71" t="s">
        <v>1621</v>
      </c>
      <c r="J71" t="s">
        <v>1622</v>
      </c>
      <c r="K71" t="s">
        <v>1623</v>
      </c>
      <c r="L71" t="s">
        <v>1624</v>
      </c>
      <c r="M71" t="s">
        <v>694</v>
      </c>
      <c r="N71" t="s">
        <v>568</v>
      </c>
      <c r="O71" t="s">
        <v>541</v>
      </c>
      <c r="P71" t="s">
        <v>543</v>
      </c>
      <c r="Q71" t="s">
        <v>541</v>
      </c>
      <c r="R71" t="s">
        <v>543</v>
      </c>
      <c r="S71" t="s">
        <v>544</v>
      </c>
      <c r="T71" t="s">
        <v>545</v>
      </c>
      <c r="U71" t="s">
        <v>544</v>
      </c>
      <c r="V71" t="s">
        <v>545</v>
      </c>
      <c r="W71" t="s">
        <v>1625</v>
      </c>
      <c r="X71" t="s">
        <v>1626</v>
      </c>
      <c r="Y71" t="s">
        <v>533</v>
      </c>
      <c r="Z71" t="s">
        <v>1627</v>
      </c>
      <c r="AA71" t="s">
        <v>1628</v>
      </c>
      <c r="AB71" t="s">
        <v>1603</v>
      </c>
      <c r="AC71" t="s">
        <v>1629</v>
      </c>
      <c r="AD71" t="s">
        <v>1630</v>
      </c>
      <c r="AE71" t="s">
        <v>1631</v>
      </c>
      <c r="AF71" t="s">
        <v>533</v>
      </c>
      <c r="AG71" t="s">
        <v>1632</v>
      </c>
      <c r="AH71" t="s">
        <v>1628</v>
      </c>
      <c r="AI71" t="s">
        <v>1633</v>
      </c>
      <c r="AJ71" t="s">
        <v>1634</v>
      </c>
    </row>
    <row r="72" spans="1:72" x14ac:dyDescent="0.3">
      <c r="A72" t="s">
        <v>1635</v>
      </c>
      <c r="B72" t="s">
        <v>1636</v>
      </c>
      <c r="C72" t="s">
        <v>1637</v>
      </c>
      <c r="D72" t="s">
        <v>530</v>
      </c>
      <c r="E72" t="s">
        <v>531</v>
      </c>
      <c r="F72" t="s">
        <v>1638</v>
      </c>
      <c r="G72" t="s">
        <v>533</v>
      </c>
      <c r="H72" t="s">
        <v>1639</v>
      </c>
      <c r="I72" t="s">
        <v>1640</v>
      </c>
      <c r="J72" t="s">
        <v>1641</v>
      </c>
      <c r="K72" t="s">
        <v>1642</v>
      </c>
      <c r="L72" t="s">
        <v>1599</v>
      </c>
      <c r="M72" t="s">
        <v>551</v>
      </c>
      <c r="N72" t="s">
        <v>540</v>
      </c>
      <c r="O72" t="s">
        <v>541</v>
      </c>
      <c r="P72" t="s">
        <v>543</v>
      </c>
      <c r="Q72" t="s">
        <v>541</v>
      </c>
      <c r="R72" t="s">
        <v>543</v>
      </c>
      <c r="S72" t="s">
        <v>544</v>
      </c>
      <c r="T72" t="s">
        <v>545</v>
      </c>
      <c r="U72" t="s">
        <v>544</v>
      </c>
      <c r="V72" t="s">
        <v>545</v>
      </c>
      <c r="W72" t="s">
        <v>1643</v>
      </c>
      <c r="X72" t="s">
        <v>1644</v>
      </c>
      <c r="Y72" t="s">
        <v>533</v>
      </c>
      <c r="Z72" t="s">
        <v>1645</v>
      </c>
      <c r="AA72" t="s">
        <v>549</v>
      </c>
      <c r="AB72" t="s">
        <v>1646</v>
      </c>
      <c r="AC72" t="s">
        <v>1647</v>
      </c>
      <c r="AD72" t="s">
        <v>1648</v>
      </c>
      <c r="AE72" t="s">
        <v>1649</v>
      </c>
      <c r="AF72" t="s">
        <v>533</v>
      </c>
      <c r="AG72" t="s">
        <v>1646</v>
      </c>
      <c r="AH72" t="s">
        <v>549</v>
      </c>
      <c r="AI72" t="s">
        <v>1646</v>
      </c>
      <c r="AJ72" t="s">
        <v>1647</v>
      </c>
      <c r="AK72" t="s">
        <v>556</v>
      </c>
      <c r="AR72" t="s">
        <v>556</v>
      </c>
      <c r="AY72" t="s">
        <v>556</v>
      </c>
      <c r="BF72" t="s">
        <v>556</v>
      </c>
      <c r="BM72" t="s">
        <v>556</v>
      </c>
      <c r="BT72" t="s">
        <v>556</v>
      </c>
    </row>
    <row r="73" spans="1:72" x14ac:dyDescent="0.3">
      <c r="A73" t="s">
        <v>1650</v>
      </c>
      <c r="B73" t="s">
        <v>1651</v>
      </c>
      <c r="C73" t="s">
        <v>1637</v>
      </c>
      <c r="D73" t="s">
        <v>530</v>
      </c>
      <c r="E73" t="s">
        <v>531</v>
      </c>
      <c r="F73" t="s">
        <v>1638</v>
      </c>
      <c r="G73" t="s">
        <v>533</v>
      </c>
      <c r="H73" t="s">
        <v>1652</v>
      </c>
      <c r="I73" t="s">
        <v>1653</v>
      </c>
      <c r="J73" t="s">
        <v>1654</v>
      </c>
      <c r="K73" t="s">
        <v>1642</v>
      </c>
      <c r="L73" t="s">
        <v>1599</v>
      </c>
      <c r="M73" t="s">
        <v>551</v>
      </c>
      <c r="N73" t="s">
        <v>540</v>
      </c>
      <c r="O73" t="s">
        <v>541</v>
      </c>
      <c r="P73" t="s">
        <v>543</v>
      </c>
      <c r="Q73" t="s">
        <v>541</v>
      </c>
      <c r="R73" t="s">
        <v>543</v>
      </c>
      <c r="S73" t="s">
        <v>544</v>
      </c>
      <c r="T73" t="s">
        <v>545</v>
      </c>
      <c r="U73" t="s">
        <v>544</v>
      </c>
      <c r="V73" t="s">
        <v>545</v>
      </c>
      <c r="W73" t="s">
        <v>1655</v>
      </c>
      <c r="X73" t="s">
        <v>1656</v>
      </c>
      <c r="Y73" t="s">
        <v>533</v>
      </c>
      <c r="Z73" t="s">
        <v>1657</v>
      </c>
      <c r="AA73" t="s">
        <v>549</v>
      </c>
      <c r="AB73" t="s">
        <v>1646</v>
      </c>
      <c r="AC73" t="s">
        <v>1647</v>
      </c>
      <c r="AD73" t="s">
        <v>1658</v>
      </c>
      <c r="AE73" t="s">
        <v>1649</v>
      </c>
      <c r="AF73" t="s">
        <v>533</v>
      </c>
      <c r="AG73" t="s">
        <v>1646</v>
      </c>
      <c r="AH73" t="s">
        <v>549</v>
      </c>
      <c r="AI73" t="s">
        <v>1646</v>
      </c>
      <c r="AJ73" t="s">
        <v>1647</v>
      </c>
      <c r="AK73" t="s">
        <v>556</v>
      </c>
      <c r="AR73" t="s">
        <v>556</v>
      </c>
      <c r="AY73" t="s">
        <v>556</v>
      </c>
      <c r="BF73" t="s">
        <v>556</v>
      </c>
      <c r="BM73" t="s">
        <v>556</v>
      </c>
      <c r="BT73" t="s">
        <v>556</v>
      </c>
    </row>
    <row r="74" spans="1:72" x14ac:dyDescent="0.3">
      <c r="A74" t="s">
        <v>1659</v>
      </c>
      <c r="B74" t="s">
        <v>1660</v>
      </c>
      <c r="C74" t="s">
        <v>1661</v>
      </c>
      <c r="D74" t="s">
        <v>559</v>
      </c>
      <c r="E74" t="s">
        <v>531</v>
      </c>
      <c r="F74" t="s">
        <v>1662</v>
      </c>
      <c r="G74" t="s">
        <v>561</v>
      </c>
      <c r="H74" t="s">
        <v>1663</v>
      </c>
      <c r="I74" t="s">
        <v>1664</v>
      </c>
      <c r="J74" t="s">
        <v>1665</v>
      </c>
      <c r="K74" t="s">
        <v>1642</v>
      </c>
      <c r="L74" t="s">
        <v>1666</v>
      </c>
      <c r="M74" t="s">
        <v>1667</v>
      </c>
      <c r="N74" t="s">
        <v>568</v>
      </c>
      <c r="O74" t="s">
        <v>541</v>
      </c>
      <c r="P74" t="s">
        <v>597</v>
      </c>
      <c r="Q74" t="s">
        <v>541</v>
      </c>
      <c r="R74" t="s">
        <v>597</v>
      </c>
      <c r="S74" t="s">
        <v>544</v>
      </c>
      <c r="T74" t="s">
        <v>545</v>
      </c>
      <c r="U74" t="s">
        <v>544</v>
      </c>
      <c r="V74" t="s">
        <v>545</v>
      </c>
      <c r="W74" t="s">
        <v>1668</v>
      </c>
      <c r="X74" t="s">
        <v>1669</v>
      </c>
      <c r="Y74" t="s">
        <v>561</v>
      </c>
      <c r="Z74" t="s">
        <v>1670</v>
      </c>
      <c r="AA74" t="s">
        <v>1671</v>
      </c>
      <c r="AB74" t="s">
        <v>1672</v>
      </c>
      <c r="AC74" t="s">
        <v>1673</v>
      </c>
      <c r="AD74" t="s">
        <v>1674</v>
      </c>
      <c r="AE74" t="s">
        <v>1675</v>
      </c>
      <c r="AF74" t="s">
        <v>561</v>
      </c>
      <c r="AG74" t="s">
        <v>1676</v>
      </c>
      <c r="AH74" t="s">
        <v>1677</v>
      </c>
      <c r="AI74" t="s">
        <v>1672</v>
      </c>
      <c r="AJ74" t="s">
        <v>1678</v>
      </c>
      <c r="AK74" t="s">
        <v>556</v>
      </c>
      <c r="AR74" t="s">
        <v>556</v>
      </c>
      <c r="AY74" t="s">
        <v>556</v>
      </c>
      <c r="BF74" t="s">
        <v>556</v>
      </c>
      <c r="BM74" t="s">
        <v>556</v>
      </c>
      <c r="BT74" t="s">
        <v>556</v>
      </c>
    </row>
    <row r="75" spans="1:72" x14ac:dyDescent="0.3">
      <c r="A75" t="s">
        <v>1679</v>
      </c>
      <c r="B75" t="s">
        <v>1680</v>
      </c>
      <c r="C75" t="s">
        <v>1681</v>
      </c>
      <c r="D75" t="s">
        <v>530</v>
      </c>
      <c r="E75" t="s">
        <v>531</v>
      </c>
      <c r="F75" t="s">
        <v>532</v>
      </c>
      <c r="G75" t="s">
        <v>533</v>
      </c>
      <c r="H75" t="s">
        <v>1682</v>
      </c>
      <c r="I75" t="s">
        <v>1683</v>
      </c>
      <c r="J75" t="s">
        <v>1684</v>
      </c>
      <c r="K75" t="s">
        <v>1642</v>
      </c>
      <c r="L75" t="s">
        <v>1599</v>
      </c>
      <c r="M75" t="s">
        <v>551</v>
      </c>
      <c r="N75" t="s">
        <v>540</v>
      </c>
      <c r="O75" t="s">
        <v>541</v>
      </c>
      <c r="P75" t="s">
        <v>543</v>
      </c>
      <c r="Q75" t="s">
        <v>541</v>
      </c>
      <c r="R75" t="s">
        <v>543</v>
      </c>
      <c r="S75" t="s">
        <v>544</v>
      </c>
      <c r="T75" t="s">
        <v>545</v>
      </c>
      <c r="U75" t="s">
        <v>544</v>
      </c>
      <c r="V75" t="s">
        <v>545</v>
      </c>
      <c r="W75" t="s">
        <v>1685</v>
      </c>
      <c r="X75" t="s">
        <v>1686</v>
      </c>
      <c r="Y75" t="s">
        <v>533</v>
      </c>
      <c r="Z75" t="s">
        <v>1687</v>
      </c>
      <c r="AA75" t="s">
        <v>549</v>
      </c>
      <c r="AB75" t="s">
        <v>1646</v>
      </c>
      <c r="AC75" t="s">
        <v>1688</v>
      </c>
      <c r="AD75" t="s">
        <v>1689</v>
      </c>
      <c r="AE75" t="s">
        <v>1690</v>
      </c>
      <c r="AF75" t="s">
        <v>533</v>
      </c>
      <c r="AG75" t="s">
        <v>1687</v>
      </c>
      <c r="AH75" t="s">
        <v>549</v>
      </c>
      <c r="AI75" t="s">
        <v>1646</v>
      </c>
      <c r="AJ75" t="s">
        <v>1691</v>
      </c>
      <c r="AK75" t="s">
        <v>1692</v>
      </c>
      <c r="AL75" t="s">
        <v>1693</v>
      </c>
      <c r="AM75" t="s">
        <v>533</v>
      </c>
      <c r="AN75" t="s">
        <v>1694</v>
      </c>
      <c r="AO75" t="s">
        <v>549</v>
      </c>
      <c r="AP75" t="s">
        <v>1646</v>
      </c>
      <c r="AQ75" t="s">
        <v>1695</v>
      </c>
      <c r="AR75" t="s">
        <v>556</v>
      </c>
      <c r="AY75" t="s">
        <v>556</v>
      </c>
      <c r="BF75" t="s">
        <v>556</v>
      </c>
      <c r="BM75" t="s">
        <v>556</v>
      </c>
      <c r="BT75" t="s">
        <v>556</v>
      </c>
    </row>
    <row r="76" spans="1:72" x14ac:dyDescent="0.3">
      <c r="A76" t="s">
        <v>1696</v>
      </c>
      <c r="B76" t="s">
        <v>1697</v>
      </c>
      <c r="C76" t="s">
        <v>1681</v>
      </c>
      <c r="D76" t="s">
        <v>559</v>
      </c>
      <c r="E76" t="s">
        <v>531</v>
      </c>
      <c r="F76" t="s">
        <v>1698</v>
      </c>
      <c r="G76" t="s">
        <v>533</v>
      </c>
      <c r="H76" t="s">
        <v>1699</v>
      </c>
      <c r="I76" t="s">
        <v>1700</v>
      </c>
      <c r="J76" t="s">
        <v>1701</v>
      </c>
      <c r="K76" t="s">
        <v>1702</v>
      </c>
      <c r="L76" t="s">
        <v>1703</v>
      </c>
      <c r="M76" t="s">
        <v>1704</v>
      </c>
      <c r="N76" t="s">
        <v>568</v>
      </c>
      <c r="O76" t="s">
        <v>541</v>
      </c>
      <c r="P76" t="s">
        <v>542</v>
      </c>
      <c r="Q76" t="s">
        <v>541</v>
      </c>
      <c r="R76" t="s">
        <v>542</v>
      </c>
      <c r="S76" t="s">
        <v>541</v>
      </c>
      <c r="T76" t="s">
        <v>597</v>
      </c>
      <c r="U76" t="s">
        <v>544</v>
      </c>
      <c r="V76" t="s">
        <v>545</v>
      </c>
      <c r="W76" t="s">
        <v>1705</v>
      </c>
      <c r="X76" t="s">
        <v>1706</v>
      </c>
      <c r="Y76" t="s">
        <v>533</v>
      </c>
      <c r="Z76" t="s">
        <v>1707</v>
      </c>
      <c r="AA76" t="s">
        <v>1049</v>
      </c>
      <c r="AB76" t="s">
        <v>1708</v>
      </c>
      <c r="AC76" t="s">
        <v>694</v>
      </c>
      <c r="AD76" t="s">
        <v>556</v>
      </c>
      <c r="AK76" t="s">
        <v>556</v>
      </c>
      <c r="AR76" t="s">
        <v>556</v>
      </c>
      <c r="AY76" t="s">
        <v>556</v>
      </c>
      <c r="BF76" t="s">
        <v>556</v>
      </c>
      <c r="BM76" t="s">
        <v>556</v>
      </c>
      <c r="BT76" t="s">
        <v>556</v>
      </c>
    </row>
    <row r="77" spans="1:72" x14ac:dyDescent="0.3">
      <c r="A77" t="s">
        <v>1709</v>
      </c>
      <c r="B77" t="s">
        <v>1710</v>
      </c>
      <c r="C77" t="s">
        <v>1681</v>
      </c>
      <c r="D77" t="s">
        <v>530</v>
      </c>
      <c r="E77" t="s">
        <v>531</v>
      </c>
      <c r="F77" t="s">
        <v>1711</v>
      </c>
      <c r="G77" t="s">
        <v>533</v>
      </c>
      <c r="H77" t="s">
        <v>1712</v>
      </c>
      <c r="I77" t="s">
        <v>1713</v>
      </c>
      <c r="J77" t="s">
        <v>1714</v>
      </c>
      <c r="K77" t="s">
        <v>1715</v>
      </c>
      <c r="L77" t="s">
        <v>1716</v>
      </c>
      <c r="M77" t="s">
        <v>1717</v>
      </c>
      <c r="N77" t="s">
        <v>568</v>
      </c>
      <c r="O77" t="s">
        <v>541</v>
      </c>
      <c r="P77" t="s">
        <v>543</v>
      </c>
      <c r="Q77" t="s">
        <v>541</v>
      </c>
      <c r="R77" t="s">
        <v>543</v>
      </c>
      <c r="S77" t="s">
        <v>544</v>
      </c>
      <c r="T77" t="s">
        <v>545</v>
      </c>
      <c r="U77" t="s">
        <v>544</v>
      </c>
      <c r="V77" t="s">
        <v>545</v>
      </c>
      <c r="W77" t="s">
        <v>1718</v>
      </c>
      <c r="X77" t="s">
        <v>1719</v>
      </c>
      <c r="Y77" t="s">
        <v>533</v>
      </c>
      <c r="Z77" t="s">
        <v>1720</v>
      </c>
      <c r="AA77" t="s">
        <v>1049</v>
      </c>
      <c r="AB77" t="s">
        <v>1721</v>
      </c>
      <c r="AC77" t="s">
        <v>1722</v>
      </c>
      <c r="AD77" t="s">
        <v>1723</v>
      </c>
      <c r="AE77" t="s">
        <v>1724</v>
      </c>
      <c r="AF77" t="s">
        <v>1233</v>
      </c>
      <c r="AG77" t="s">
        <v>1725</v>
      </c>
      <c r="AH77" t="s">
        <v>1049</v>
      </c>
      <c r="AI77" t="s">
        <v>1726</v>
      </c>
      <c r="AJ77" t="s">
        <v>1727</v>
      </c>
      <c r="AK77" t="s">
        <v>556</v>
      </c>
      <c r="AR77" t="s">
        <v>556</v>
      </c>
      <c r="AY77" t="s">
        <v>556</v>
      </c>
      <c r="BF77" t="s">
        <v>556</v>
      </c>
      <c r="BM77" t="s">
        <v>556</v>
      </c>
      <c r="BT77" t="s">
        <v>556</v>
      </c>
    </row>
    <row r="78" spans="1:72" x14ac:dyDescent="0.3">
      <c r="A78" t="s">
        <v>1728</v>
      </c>
      <c r="B78" t="s">
        <v>1729</v>
      </c>
      <c r="C78" t="s">
        <v>1681</v>
      </c>
      <c r="D78" t="s">
        <v>530</v>
      </c>
      <c r="E78" t="s">
        <v>531</v>
      </c>
      <c r="F78" t="s">
        <v>532</v>
      </c>
      <c r="G78" t="s">
        <v>533</v>
      </c>
      <c r="H78" t="s">
        <v>1730</v>
      </c>
      <c r="I78" t="s">
        <v>1731</v>
      </c>
      <c r="J78" t="s">
        <v>1732</v>
      </c>
      <c r="K78" t="s">
        <v>1733</v>
      </c>
      <c r="L78" t="s">
        <v>1599</v>
      </c>
      <c r="M78" t="s">
        <v>551</v>
      </c>
      <c r="N78" t="s">
        <v>540</v>
      </c>
      <c r="O78" t="s">
        <v>541</v>
      </c>
      <c r="P78" t="s">
        <v>543</v>
      </c>
      <c r="Q78" t="s">
        <v>541</v>
      </c>
      <c r="R78" t="s">
        <v>543</v>
      </c>
      <c r="S78" t="s">
        <v>541</v>
      </c>
      <c r="T78" t="s">
        <v>583</v>
      </c>
      <c r="U78" t="s">
        <v>544</v>
      </c>
      <c r="V78" t="s">
        <v>545</v>
      </c>
      <c r="W78" t="s">
        <v>1734</v>
      </c>
      <c r="X78" t="s">
        <v>1735</v>
      </c>
      <c r="Y78" t="s">
        <v>533</v>
      </c>
      <c r="Z78" t="s">
        <v>1736</v>
      </c>
      <c r="AA78" t="s">
        <v>549</v>
      </c>
      <c r="AB78" t="s">
        <v>550</v>
      </c>
      <c r="AC78" t="s">
        <v>1737</v>
      </c>
      <c r="AD78" t="s">
        <v>1738</v>
      </c>
      <c r="AE78" t="s">
        <v>1739</v>
      </c>
      <c r="AF78" t="s">
        <v>533</v>
      </c>
      <c r="AG78" t="s">
        <v>1740</v>
      </c>
      <c r="AH78" t="s">
        <v>549</v>
      </c>
      <c r="AI78" t="s">
        <v>550</v>
      </c>
      <c r="AJ78" t="s">
        <v>1741</v>
      </c>
      <c r="AK78" t="s">
        <v>556</v>
      </c>
      <c r="AR78" t="s">
        <v>556</v>
      </c>
      <c r="AY78" t="s">
        <v>556</v>
      </c>
      <c r="BF78" t="s">
        <v>556</v>
      </c>
      <c r="BM78" t="s">
        <v>556</v>
      </c>
      <c r="BT78" t="s">
        <v>556</v>
      </c>
    </row>
    <row r="79" spans="1:72" x14ac:dyDescent="0.3">
      <c r="A79" t="s">
        <v>1742</v>
      </c>
      <c r="B79" t="s">
        <v>1743</v>
      </c>
      <c r="C79" t="s">
        <v>1681</v>
      </c>
      <c r="D79" t="s">
        <v>559</v>
      </c>
      <c r="E79" t="s">
        <v>531</v>
      </c>
      <c r="F79" t="s">
        <v>1744</v>
      </c>
      <c r="G79" t="s">
        <v>561</v>
      </c>
      <c r="H79" t="s">
        <v>1745</v>
      </c>
      <c r="I79" t="s">
        <v>1746</v>
      </c>
      <c r="J79" t="s">
        <v>1747</v>
      </c>
      <c r="K79" t="s">
        <v>1748</v>
      </c>
      <c r="L79" t="s">
        <v>1749</v>
      </c>
      <c r="M79" t="s">
        <v>1750</v>
      </c>
      <c r="N79" t="s">
        <v>568</v>
      </c>
      <c r="O79" t="s">
        <v>541</v>
      </c>
      <c r="P79" t="s">
        <v>597</v>
      </c>
      <c r="Q79" t="s">
        <v>541</v>
      </c>
      <c r="R79" t="s">
        <v>597</v>
      </c>
      <c r="S79" t="s">
        <v>541</v>
      </c>
      <c r="T79" t="s">
        <v>583</v>
      </c>
      <c r="U79" t="s">
        <v>544</v>
      </c>
      <c r="V79" t="s">
        <v>545</v>
      </c>
      <c r="W79" t="s">
        <v>1751</v>
      </c>
      <c r="X79" t="s">
        <v>1752</v>
      </c>
      <c r="Y79" t="s">
        <v>561</v>
      </c>
      <c r="Z79" t="s">
        <v>1753</v>
      </c>
      <c r="AA79" t="s">
        <v>1754</v>
      </c>
      <c r="AB79" t="s">
        <v>1755</v>
      </c>
      <c r="AC79" t="s">
        <v>1756</v>
      </c>
      <c r="AD79" t="s">
        <v>1757</v>
      </c>
      <c r="AE79" t="s">
        <v>1758</v>
      </c>
      <c r="AF79" t="s">
        <v>561</v>
      </c>
      <c r="AG79" t="s">
        <v>1759</v>
      </c>
      <c r="AH79" t="s">
        <v>1754</v>
      </c>
      <c r="AI79" t="s">
        <v>1760</v>
      </c>
      <c r="AJ79" t="s">
        <v>1761</v>
      </c>
      <c r="AK79" t="s">
        <v>556</v>
      </c>
      <c r="AR79" t="s">
        <v>556</v>
      </c>
      <c r="AY79" t="s">
        <v>556</v>
      </c>
      <c r="BF79" t="s">
        <v>556</v>
      </c>
      <c r="BM79" t="s">
        <v>556</v>
      </c>
      <c r="BT79" t="s">
        <v>556</v>
      </c>
    </row>
    <row r="80" spans="1:72" x14ac:dyDescent="0.3">
      <c r="A80" t="s">
        <v>1762</v>
      </c>
      <c r="B80" t="s">
        <v>1763</v>
      </c>
      <c r="C80" t="s">
        <v>1681</v>
      </c>
      <c r="D80" t="s">
        <v>530</v>
      </c>
      <c r="E80" t="s">
        <v>531</v>
      </c>
      <c r="F80" t="s">
        <v>1764</v>
      </c>
      <c r="G80" t="s">
        <v>533</v>
      </c>
      <c r="H80" t="s">
        <v>1765</v>
      </c>
      <c r="I80" t="s">
        <v>1766</v>
      </c>
      <c r="J80" t="s">
        <v>1767</v>
      </c>
      <c r="K80" t="s">
        <v>1768</v>
      </c>
      <c r="L80" t="s">
        <v>1703</v>
      </c>
      <c r="M80" t="s">
        <v>551</v>
      </c>
      <c r="N80" t="s">
        <v>568</v>
      </c>
      <c r="O80" t="s">
        <v>541</v>
      </c>
      <c r="P80" t="s">
        <v>543</v>
      </c>
      <c r="Q80" t="s">
        <v>541</v>
      </c>
      <c r="R80" t="s">
        <v>543</v>
      </c>
      <c r="S80" t="s">
        <v>541</v>
      </c>
      <c r="T80" t="s">
        <v>583</v>
      </c>
      <c r="U80" t="s">
        <v>541</v>
      </c>
      <c r="V80" t="s">
        <v>583</v>
      </c>
      <c r="W80" t="s">
        <v>1769</v>
      </c>
      <c r="X80" t="s">
        <v>1770</v>
      </c>
      <c r="Y80" t="s">
        <v>533</v>
      </c>
      <c r="Z80" t="s">
        <v>1771</v>
      </c>
      <c r="AA80" t="s">
        <v>1772</v>
      </c>
      <c r="AB80" t="s">
        <v>1773</v>
      </c>
      <c r="AC80" t="s">
        <v>1774</v>
      </c>
      <c r="AD80" t="s">
        <v>1775</v>
      </c>
      <c r="AE80" t="s">
        <v>1776</v>
      </c>
      <c r="AF80" t="s">
        <v>533</v>
      </c>
      <c r="AG80" t="s">
        <v>1777</v>
      </c>
      <c r="AH80" t="s">
        <v>1049</v>
      </c>
      <c r="AI80" t="s">
        <v>1778</v>
      </c>
      <c r="AJ80" t="s">
        <v>694</v>
      </c>
      <c r="AK80" t="s">
        <v>556</v>
      </c>
      <c r="AR80" t="s">
        <v>556</v>
      </c>
      <c r="AY80" t="s">
        <v>556</v>
      </c>
      <c r="BF80" t="s">
        <v>556</v>
      </c>
      <c r="BM80" t="s">
        <v>556</v>
      </c>
      <c r="BT80" t="s">
        <v>556</v>
      </c>
    </row>
    <row r="81" spans="1:72" x14ac:dyDescent="0.3">
      <c r="A81" t="s">
        <v>1779</v>
      </c>
      <c r="B81" t="s">
        <v>1780</v>
      </c>
      <c r="C81" t="s">
        <v>1681</v>
      </c>
      <c r="D81" t="s">
        <v>559</v>
      </c>
      <c r="E81" t="s">
        <v>531</v>
      </c>
      <c r="F81" t="s">
        <v>1781</v>
      </c>
      <c r="G81" t="s">
        <v>533</v>
      </c>
      <c r="H81" t="s">
        <v>1782</v>
      </c>
      <c r="I81" t="s">
        <v>1783</v>
      </c>
      <c r="J81" t="s">
        <v>1784</v>
      </c>
      <c r="K81" t="s">
        <v>1785</v>
      </c>
      <c r="L81" t="s">
        <v>1703</v>
      </c>
      <c r="M81" t="s">
        <v>551</v>
      </c>
      <c r="N81" t="s">
        <v>568</v>
      </c>
      <c r="O81" t="s">
        <v>541</v>
      </c>
      <c r="P81" t="s">
        <v>543</v>
      </c>
      <c r="Q81" t="s">
        <v>541</v>
      </c>
      <c r="R81" t="s">
        <v>543</v>
      </c>
      <c r="S81" t="s">
        <v>541</v>
      </c>
      <c r="T81" t="s">
        <v>583</v>
      </c>
      <c r="U81" t="s">
        <v>541</v>
      </c>
      <c r="V81" t="s">
        <v>583</v>
      </c>
      <c r="W81" t="s">
        <v>1786</v>
      </c>
      <c r="X81" t="s">
        <v>1787</v>
      </c>
      <c r="Y81" t="s">
        <v>533</v>
      </c>
      <c r="Z81" t="s">
        <v>1771</v>
      </c>
      <c r="AA81" t="s">
        <v>1788</v>
      </c>
      <c r="AB81" t="s">
        <v>1773</v>
      </c>
      <c r="AC81" t="s">
        <v>1789</v>
      </c>
      <c r="AD81" t="s">
        <v>556</v>
      </c>
      <c r="AK81" t="s">
        <v>556</v>
      </c>
      <c r="AR81" t="s">
        <v>556</v>
      </c>
      <c r="AY81" t="s">
        <v>556</v>
      </c>
      <c r="BF81" t="s">
        <v>556</v>
      </c>
      <c r="BM81" t="s">
        <v>556</v>
      </c>
      <c r="BT81" t="s">
        <v>556</v>
      </c>
    </row>
    <row r="82" spans="1:72" x14ac:dyDescent="0.3">
      <c r="A82" t="s">
        <v>1790</v>
      </c>
      <c r="B82" t="s">
        <v>1791</v>
      </c>
      <c r="C82" t="s">
        <v>1792</v>
      </c>
      <c r="D82" t="s">
        <v>530</v>
      </c>
      <c r="E82" t="s">
        <v>531</v>
      </c>
      <c r="F82" t="s">
        <v>1793</v>
      </c>
      <c r="G82" t="s">
        <v>533</v>
      </c>
      <c r="H82" t="s">
        <v>1794</v>
      </c>
      <c r="I82" t="s">
        <v>1795</v>
      </c>
      <c r="J82" t="s">
        <v>1796</v>
      </c>
      <c r="K82" t="s">
        <v>1642</v>
      </c>
      <c r="L82" t="s">
        <v>1797</v>
      </c>
      <c r="M82" t="s">
        <v>551</v>
      </c>
      <c r="N82" t="s">
        <v>540</v>
      </c>
      <c r="O82" t="s">
        <v>541</v>
      </c>
      <c r="P82" t="s">
        <v>543</v>
      </c>
      <c r="Q82" t="s">
        <v>541</v>
      </c>
      <c r="R82" t="s">
        <v>543</v>
      </c>
      <c r="S82" t="s">
        <v>541</v>
      </c>
      <c r="T82" t="s">
        <v>543</v>
      </c>
      <c r="U82" t="s">
        <v>541</v>
      </c>
      <c r="V82" t="s">
        <v>543</v>
      </c>
      <c r="W82" t="s">
        <v>1798</v>
      </c>
      <c r="X82" t="s">
        <v>1799</v>
      </c>
      <c r="Y82" t="s">
        <v>533</v>
      </c>
      <c r="Z82" t="s">
        <v>1800</v>
      </c>
      <c r="AA82" t="s">
        <v>1801</v>
      </c>
      <c r="AB82" t="s">
        <v>1802</v>
      </c>
      <c r="AD82" t="s">
        <v>1803</v>
      </c>
      <c r="AE82" t="s">
        <v>1804</v>
      </c>
      <c r="AF82" t="s">
        <v>533</v>
      </c>
      <c r="AG82" t="s">
        <v>1805</v>
      </c>
      <c r="AH82" t="s">
        <v>1801</v>
      </c>
      <c r="AI82" t="s">
        <v>1802</v>
      </c>
      <c r="AJ82" t="s">
        <v>694</v>
      </c>
      <c r="AK82" t="s">
        <v>556</v>
      </c>
      <c r="AR82" t="s">
        <v>556</v>
      </c>
      <c r="AY82" t="s">
        <v>556</v>
      </c>
      <c r="BF82" t="s">
        <v>556</v>
      </c>
      <c r="BM82" t="s">
        <v>556</v>
      </c>
      <c r="BT82" t="s">
        <v>556</v>
      </c>
    </row>
    <row r="83" spans="1:72" x14ac:dyDescent="0.3">
      <c r="A83" t="s">
        <v>1806</v>
      </c>
      <c r="B83" t="s">
        <v>1807</v>
      </c>
      <c r="C83" t="s">
        <v>1792</v>
      </c>
      <c r="D83" t="s">
        <v>559</v>
      </c>
      <c r="E83" t="s">
        <v>531</v>
      </c>
      <c r="F83" t="s">
        <v>1808</v>
      </c>
      <c r="G83" t="s">
        <v>533</v>
      </c>
      <c r="H83" t="s">
        <v>1809</v>
      </c>
      <c r="I83" t="s">
        <v>1810</v>
      </c>
      <c r="J83" t="s">
        <v>1811</v>
      </c>
      <c r="K83" t="s">
        <v>1642</v>
      </c>
      <c r="L83" t="s">
        <v>1812</v>
      </c>
      <c r="M83" t="s">
        <v>1813</v>
      </c>
      <c r="N83" t="s">
        <v>568</v>
      </c>
      <c r="O83" t="s">
        <v>541</v>
      </c>
      <c r="P83" t="s">
        <v>542</v>
      </c>
      <c r="Q83" t="s">
        <v>541</v>
      </c>
      <c r="R83" t="s">
        <v>542</v>
      </c>
      <c r="S83" t="s">
        <v>541</v>
      </c>
      <c r="T83" t="s">
        <v>597</v>
      </c>
      <c r="U83" t="s">
        <v>541</v>
      </c>
      <c r="V83" t="s">
        <v>597</v>
      </c>
      <c r="W83" t="s">
        <v>1814</v>
      </c>
      <c r="X83" t="s">
        <v>1815</v>
      </c>
      <c r="Y83" t="s">
        <v>533</v>
      </c>
      <c r="Z83" t="s">
        <v>1816</v>
      </c>
      <c r="AA83" t="s">
        <v>1754</v>
      </c>
      <c r="AB83" t="s">
        <v>1817</v>
      </c>
      <c r="AC83" t="s">
        <v>1818</v>
      </c>
      <c r="AD83" t="s">
        <v>1819</v>
      </c>
      <c r="AE83" t="s">
        <v>1820</v>
      </c>
      <c r="AF83" t="s">
        <v>533</v>
      </c>
      <c r="AG83" t="s">
        <v>1821</v>
      </c>
      <c r="AH83" t="s">
        <v>1822</v>
      </c>
      <c r="AI83" t="s">
        <v>1817</v>
      </c>
      <c r="AJ83" t="s">
        <v>1823</v>
      </c>
      <c r="AK83" t="s">
        <v>556</v>
      </c>
      <c r="AR83" t="s">
        <v>556</v>
      </c>
      <c r="AY83" t="s">
        <v>556</v>
      </c>
      <c r="BF83" t="s">
        <v>556</v>
      </c>
      <c r="BM83" t="s">
        <v>556</v>
      </c>
      <c r="BT83" t="s">
        <v>556</v>
      </c>
    </row>
    <row r="84" spans="1:72" x14ac:dyDescent="0.3">
      <c r="A84" t="s">
        <v>1824</v>
      </c>
      <c r="B84" t="s">
        <v>1825</v>
      </c>
      <c r="C84" t="s">
        <v>1792</v>
      </c>
      <c r="D84" t="s">
        <v>559</v>
      </c>
      <c r="E84" t="s">
        <v>531</v>
      </c>
      <c r="F84" t="s">
        <v>1826</v>
      </c>
      <c r="G84" t="s">
        <v>561</v>
      </c>
      <c r="H84" t="s">
        <v>1827</v>
      </c>
      <c r="I84" t="s">
        <v>1828</v>
      </c>
      <c r="J84" t="s">
        <v>1829</v>
      </c>
      <c r="K84" t="s">
        <v>1642</v>
      </c>
      <c r="L84" t="s">
        <v>1830</v>
      </c>
      <c r="M84" t="s">
        <v>1831</v>
      </c>
      <c r="N84" t="s">
        <v>568</v>
      </c>
      <c r="O84" t="s">
        <v>541</v>
      </c>
      <c r="P84" t="s">
        <v>542</v>
      </c>
      <c r="Q84" t="s">
        <v>541</v>
      </c>
      <c r="R84" t="s">
        <v>542</v>
      </c>
      <c r="S84" t="s">
        <v>541</v>
      </c>
      <c r="T84" t="s">
        <v>597</v>
      </c>
      <c r="U84" t="s">
        <v>541</v>
      </c>
      <c r="V84" t="s">
        <v>597</v>
      </c>
      <c r="W84" t="s">
        <v>1832</v>
      </c>
      <c r="X84" t="s">
        <v>1833</v>
      </c>
      <c r="Y84" t="s">
        <v>561</v>
      </c>
      <c r="Z84" t="s">
        <v>1834</v>
      </c>
      <c r="AA84" t="s">
        <v>1754</v>
      </c>
      <c r="AB84" t="s">
        <v>1835</v>
      </c>
      <c r="AC84" t="s">
        <v>1836</v>
      </c>
      <c r="AD84" t="s">
        <v>1837</v>
      </c>
      <c r="AE84" t="s">
        <v>1838</v>
      </c>
      <c r="AF84" t="s">
        <v>561</v>
      </c>
      <c r="AG84" t="s">
        <v>1839</v>
      </c>
      <c r="AH84" t="s">
        <v>1822</v>
      </c>
      <c r="AI84" t="s">
        <v>1835</v>
      </c>
      <c r="AJ84" t="s">
        <v>1840</v>
      </c>
      <c r="AK84" t="s">
        <v>556</v>
      </c>
      <c r="AR84" t="s">
        <v>556</v>
      </c>
      <c r="AY84" t="s">
        <v>556</v>
      </c>
      <c r="BF84" t="s">
        <v>556</v>
      </c>
      <c r="BM84" t="s">
        <v>556</v>
      </c>
      <c r="BT84" t="s">
        <v>556</v>
      </c>
    </row>
    <row r="85" spans="1:72" x14ac:dyDescent="0.3">
      <c r="A85" t="s">
        <v>1841</v>
      </c>
      <c r="B85" t="s">
        <v>1842</v>
      </c>
      <c r="C85" t="s">
        <v>1792</v>
      </c>
      <c r="D85" t="s">
        <v>559</v>
      </c>
      <c r="E85" t="s">
        <v>531</v>
      </c>
      <c r="F85" t="s">
        <v>1843</v>
      </c>
      <c r="G85" t="s">
        <v>561</v>
      </c>
      <c r="H85" t="s">
        <v>1844</v>
      </c>
      <c r="I85" t="s">
        <v>1845</v>
      </c>
      <c r="J85" t="s">
        <v>1846</v>
      </c>
      <c r="K85" t="s">
        <v>1847</v>
      </c>
      <c r="L85" t="s">
        <v>1848</v>
      </c>
      <c r="M85" t="s">
        <v>1849</v>
      </c>
      <c r="N85" t="s">
        <v>568</v>
      </c>
      <c r="O85" t="s">
        <v>541</v>
      </c>
      <c r="P85" t="s">
        <v>597</v>
      </c>
      <c r="Q85" t="s">
        <v>541</v>
      </c>
      <c r="R85" t="s">
        <v>597</v>
      </c>
      <c r="S85" t="s">
        <v>541</v>
      </c>
      <c r="T85" t="s">
        <v>597</v>
      </c>
      <c r="U85" t="s">
        <v>541</v>
      </c>
      <c r="V85" t="s">
        <v>597</v>
      </c>
      <c r="W85" t="s">
        <v>1850</v>
      </c>
      <c r="X85" t="s">
        <v>1851</v>
      </c>
      <c r="Y85" t="s">
        <v>561</v>
      </c>
      <c r="Z85" t="s">
        <v>1852</v>
      </c>
      <c r="AA85" t="s">
        <v>1754</v>
      </c>
      <c r="AB85" t="s">
        <v>1817</v>
      </c>
      <c r="AC85" t="s">
        <v>1853</v>
      </c>
      <c r="AD85" t="s">
        <v>1854</v>
      </c>
      <c r="AE85" t="s">
        <v>1855</v>
      </c>
      <c r="AF85" t="s">
        <v>561</v>
      </c>
      <c r="AG85" t="s">
        <v>1856</v>
      </c>
      <c r="AH85" t="s">
        <v>1754</v>
      </c>
      <c r="AI85" t="s">
        <v>1817</v>
      </c>
      <c r="AJ85" t="s">
        <v>1853</v>
      </c>
    </row>
    <row r="86" spans="1:72" x14ac:dyDescent="0.3">
      <c r="A86" t="s">
        <v>1857</v>
      </c>
      <c r="B86" t="s">
        <v>1858</v>
      </c>
      <c r="C86" t="s">
        <v>1792</v>
      </c>
      <c r="D86" t="s">
        <v>530</v>
      </c>
      <c r="E86" t="s">
        <v>531</v>
      </c>
      <c r="F86" t="s">
        <v>1859</v>
      </c>
      <c r="G86" t="s">
        <v>533</v>
      </c>
      <c r="H86" t="s">
        <v>1860</v>
      </c>
      <c r="I86" t="s">
        <v>1861</v>
      </c>
      <c r="J86" t="s">
        <v>1862</v>
      </c>
      <c r="K86" t="s">
        <v>1863</v>
      </c>
      <c r="L86" t="s">
        <v>1864</v>
      </c>
      <c r="M86" t="s">
        <v>1865</v>
      </c>
      <c r="N86" t="s">
        <v>568</v>
      </c>
      <c r="O86" t="s">
        <v>541</v>
      </c>
      <c r="P86" t="s">
        <v>597</v>
      </c>
      <c r="Q86" t="s">
        <v>541</v>
      </c>
      <c r="R86" t="s">
        <v>597</v>
      </c>
      <c r="S86" t="s">
        <v>541</v>
      </c>
      <c r="T86" t="s">
        <v>597</v>
      </c>
      <c r="U86" t="s">
        <v>541</v>
      </c>
      <c r="V86" t="s">
        <v>597</v>
      </c>
      <c r="W86" t="s">
        <v>1866</v>
      </c>
      <c r="X86" t="s">
        <v>1867</v>
      </c>
      <c r="Y86" t="s">
        <v>533</v>
      </c>
      <c r="Z86" t="s">
        <v>1868</v>
      </c>
      <c r="AA86" t="s">
        <v>1869</v>
      </c>
      <c r="AB86" t="s">
        <v>1859</v>
      </c>
      <c r="AC86" t="s">
        <v>1870</v>
      </c>
      <c r="AD86" t="s">
        <v>1871</v>
      </c>
      <c r="AE86" t="s">
        <v>1872</v>
      </c>
      <c r="AF86" t="s">
        <v>533</v>
      </c>
      <c r="AG86" t="s">
        <v>1873</v>
      </c>
      <c r="AH86" t="s">
        <v>1869</v>
      </c>
      <c r="AI86" t="s">
        <v>1874</v>
      </c>
      <c r="AJ86" t="s">
        <v>1875</v>
      </c>
    </row>
    <row r="87" spans="1:72" x14ac:dyDescent="0.3">
      <c r="A87" t="s">
        <v>1876</v>
      </c>
      <c r="B87" t="s">
        <v>4483</v>
      </c>
      <c r="C87" t="s">
        <v>1792</v>
      </c>
      <c r="D87" t="s">
        <v>559</v>
      </c>
      <c r="E87" t="s">
        <v>531</v>
      </c>
      <c r="F87" t="s">
        <v>1859</v>
      </c>
      <c r="G87" t="s">
        <v>561</v>
      </c>
      <c r="H87" t="s">
        <v>1877</v>
      </c>
      <c r="I87" t="s">
        <v>4715</v>
      </c>
      <c r="J87" t="s">
        <v>1878</v>
      </c>
      <c r="K87" t="s">
        <v>1863</v>
      </c>
      <c r="L87" t="s">
        <v>1879</v>
      </c>
      <c r="M87" t="s">
        <v>1880</v>
      </c>
      <c r="N87" t="s">
        <v>568</v>
      </c>
      <c r="O87" t="s">
        <v>541</v>
      </c>
      <c r="P87" t="s">
        <v>597</v>
      </c>
      <c r="Q87" t="s">
        <v>541</v>
      </c>
      <c r="R87" t="s">
        <v>597</v>
      </c>
      <c r="S87" t="s">
        <v>541</v>
      </c>
      <c r="T87" t="s">
        <v>597</v>
      </c>
      <c r="U87" t="s">
        <v>541</v>
      </c>
      <c r="V87" t="s">
        <v>597</v>
      </c>
      <c r="W87" t="s">
        <v>1881</v>
      </c>
      <c r="X87" t="s">
        <v>4484</v>
      </c>
      <c r="Y87" t="s">
        <v>561</v>
      </c>
      <c r="Z87" t="s">
        <v>1882</v>
      </c>
      <c r="AA87" t="s">
        <v>1883</v>
      </c>
      <c r="AB87" t="s">
        <v>1859</v>
      </c>
      <c r="AC87" t="s">
        <v>1884</v>
      </c>
      <c r="AD87" t="s">
        <v>1885</v>
      </c>
      <c r="AE87" t="s">
        <v>1886</v>
      </c>
      <c r="AF87" t="s">
        <v>561</v>
      </c>
      <c r="AG87" t="s">
        <v>1887</v>
      </c>
      <c r="AH87" t="s">
        <v>1869</v>
      </c>
      <c r="AI87" t="s">
        <v>1859</v>
      </c>
      <c r="AJ87" t="s">
        <v>1888</v>
      </c>
    </row>
    <row r="88" spans="1:72" x14ac:dyDescent="0.3">
      <c r="A88" t="s">
        <v>1889</v>
      </c>
      <c r="B88" t="s">
        <v>1890</v>
      </c>
      <c r="C88" t="s">
        <v>1891</v>
      </c>
      <c r="D88" t="s">
        <v>530</v>
      </c>
      <c r="E88" t="s">
        <v>531</v>
      </c>
      <c r="F88" t="s">
        <v>1892</v>
      </c>
      <c r="G88" t="s">
        <v>533</v>
      </c>
      <c r="H88" t="s">
        <v>1893</v>
      </c>
      <c r="I88" t="s">
        <v>1894</v>
      </c>
      <c r="J88" t="s">
        <v>1895</v>
      </c>
      <c r="K88" t="s">
        <v>1702</v>
      </c>
      <c r="L88" t="s">
        <v>1896</v>
      </c>
      <c r="M88" t="s">
        <v>551</v>
      </c>
      <c r="N88" t="s">
        <v>540</v>
      </c>
      <c r="O88" t="s">
        <v>541</v>
      </c>
      <c r="P88" t="s">
        <v>543</v>
      </c>
      <c r="Q88" t="s">
        <v>541</v>
      </c>
      <c r="R88" t="s">
        <v>543</v>
      </c>
      <c r="S88" t="s">
        <v>541</v>
      </c>
      <c r="T88" t="s">
        <v>543</v>
      </c>
      <c r="U88" t="s">
        <v>541</v>
      </c>
      <c r="V88" t="s">
        <v>543</v>
      </c>
      <c r="W88" t="s">
        <v>1897</v>
      </c>
      <c r="X88" t="s">
        <v>1898</v>
      </c>
      <c r="Y88" t="s">
        <v>533</v>
      </c>
      <c r="Z88" t="s">
        <v>1899</v>
      </c>
      <c r="AA88" t="s">
        <v>1900</v>
      </c>
      <c r="AB88" t="s">
        <v>1901</v>
      </c>
      <c r="AC88" t="s">
        <v>1902</v>
      </c>
      <c r="AD88" t="s">
        <v>1903</v>
      </c>
      <c r="AE88" t="s">
        <v>980</v>
      </c>
      <c r="AF88" t="s">
        <v>533</v>
      </c>
      <c r="AG88" t="s">
        <v>1904</v>
      </c>
      <c r="AH88" t="s">
        <v>1238</v>
      </c>
      <c r="AI88" t="s">
        <v>868</v>
      </c>
      <c r="AK88" t="s">
        <v>556</v>
      </c>
      <c r="AR88" t="s">
        <v>556</v>
      </c>
      <c r="AY88" t="s">
        <v>556</v>
      </c>
      <c r="BF88" t="s">
        <v>556</v>
      </c>
      <c r="BM88" t="s">
        <v>556</v>
      </c>
      <c r="BT88" t="s">
        <v>556</v>
      </c>
    </row>
    <row r="89" spans="1:72" x14ac:dyDescent="0.3">
      <c r="A89" t="s">
        <v>1905</v>
      </c>
      <c r="B89" t="s">
        <v>1906</v>
      </c>
      <c r="C89" t="s">
        <v>1891</v>
      </c>
      <c r="D89" t="s">
        <v>530</v>
      </c>
      <c r="E89" t="s">
        <v>531</v>
      </c>
      <c r="F89" t="s">
        <v>1907</v>
      </c>
      <c r="G89" t="s">
        <v>533</v>
      </c>
      <c r="H89" t="s">
        <v>1908</v>
      </c>
      <c r="I89" t="s">
        <v>1909</v>
      </c>
      <c r="J89" t="s">
        <v>1910</v>
      </c>
      <c r="K89" t="s">
        <v>1642</v>
      </c>
      <c r="L89" t="s">
        <v>1896</v>
      </c>
      <c r="M89" t="s">
        <v>551</v>
      </c>
      <c r="N89" t="s">
        <v>540</v>
      </c>
      <c r="O89" t="s">
        <v>541</v>
      </c>
      <c r="P89" t="s">
        <v>543</v>
      </c>
      <c r="Q89" t="s">
        <v>541</v>
      </c>
      <c r="R89" t="s">
        <v>543</v>
      </c>
      <c r="S89" t="s">
        <v>544</v>
      </c>
      <c r="T89" t="s">
        <v>543</v>
      </c>
      <c r="U89" t="s">
        <v>541</v>
      </c>
      <c r="V89" t="s">
        <v>543</v>
      </c>
      <c r="W89" t="s">
        <v>1911</v>
      </c>
      <c r="X89" t="s">
        <v>1912</v>
      </c>
      <c r="Y89" t="s">
        <v>533</v>
      </c>
      <c r="Z89" t="s">
        <v>1913</v>
      </c>
      <c r="AA89" t="s">
        <v>1900</v>
      </c>
      <c r="AB89" t="s">
        <v>1914</v>
      </c>
      <c r="AC89" t="s">
        <v>1902</v>
      </c>
      <c r="AD89" t="s">
        <v>1915</v>
      </c>
      <c r="AE89" t="s">
        <v>1916</v>
      </c>
      <c r="AF89" t="s">
        <v>533</v>
      </c>
      <c r="AG89" t="s">
        <v>1917</v>
      </c>
      <c r="AH89" t="s">
        <v>1900</v>
      </c>
      <c r="AI89" t="s">
        <v>1802</v>
      </c>
      <c r="AJ89" t="s">
        <v>1918</v>
      </c>
      <c r="AK89" t="s">
        <v>556</v>
      </c>
      <c r="AR89" t="s">
        <v>556</v>
      </c>
      <c r="AY89" t="s">
        <v>556</v>
      </c>
      <c r="BF89" t="s">
        <v>556</v>
      </c>
      <c r="BM89" t="s">
        <v>556</v>
      </c>
      <c r="BT89" t="s">
        <v>556</v>
      </c>
    </row>
    <row r="90" spans="1:72" x14ac:dyDescent="0.3">
      <c r="A90" t="s">
        <v>1919</v>
      </c>
      <c r="B90" t="s">
        <v>1920</v>
      </c>
      <c r="C90" t="s">
        <v>1921</v>
      </c>
      <c r="D90" t="s">
        <v>530</v>
      </c>
      <c r="E90" t="s">
        <v>531</v>
      </c>
      <c r="F90" t="s">
        <v>532</v>
      </c>
      <c r="G90" t="s">
        <v>533</v>
      </c>
      <c r="H90" t="s">
        <v>1922</v>
      </c>
      <c r="I90" t="s">
        <v>1923</v>
      </c>
      <c r="J90" t="s">
        <v>1924</v>
      </c>
      <c r="K90" t="s">
        <v>1925</v>
      </c>
      <c r="L90" t="s">
        <v>1926</v>
      </c>
      <c r="M90" t="s">
        <v>1927</v>
      </c>
      <c r="N90" t="s">
        <v>540</v>
      </c>
      <c r="O90" t="s">
        <v>541</v>
      </c>
      <c r="P90" t="s">
        <v>542</v>
      </c>
      <c r="Q90" t="s">
        <v>541</v>
      </c>
      <c r="R90" t="s">
        <v>543</v>
      </c>
      <c r="S90" t="s">
        <v>541</v>
      </c>
      <c r="T90" t="s">
        <v>543</v>
      </c>
      <c r="U90" t="s">
        <v>541</v>
      </c>
      <c r="V90" t="s">
        <v>543</v>
      </c>
      <c r="W90" t="s">
        <v>1928</v>
      </c>
      <c r="X90" t="s">
        <v>1929</v>
      </c>
      <c r="Y90" t="s">
        <v>533</v>
      </c>
      <c r="Z90" t="s">
        <v>1930</v>
      </c>
      <c r="AA90" t="s">
        <v>549</v>
      </c>
      <c r="AB90" t="s">
        <v>550</v>
      </c>
      <c r="AC90" t="s">
        <v>694</v>
      </c>
      <c r="AD90" t="s">
        <v>1931</v>
      </c>
      <c r="AE90" t="s">
        <v>1932</v>
      </c>
      <c r="AF90" t="s">
        <v>533</v>
      </c>
      <c r="AG90" t="s">
        <v>1933</v>
      </c>
      <c r="AH90" t="s">
        <v>549</v>
      </c>
      <c r="AI90" t="s">
        <v>1933</v>
      </c>
      <c r="AJ90" t="s">
        <v>694</v>
      </c>
      <c r="AK90" t="s">
        <v>1934</v>
      </c>
      <c r="AL90" t="s">
        <v>1935</v>
      </c>
      <c r="AM90" t="s">
        <v>533</v>
      </c>
      <c r="AN90" t="s">
        <v>1936</v>
      </c>
      <c r="AO90" t="s">
        <v>549</v>
      </c>
      <c r="AP90" t="s">
        <v>1937</v>
      </c>
      <c r="AQ90" t="s">
        <v>694</v>
      </c>
      <c r="AR90" t="s">
        <v>1938</v>
      </c>
      <c r="AS90" t="s">
        <v>1939</v>
      </c>
      <c r="AT90" t="s">
        <v>533</v>
      </c>
      <c r="AU90" t="s">
        <v>554</v>
      </c>
      <c r="AV90" t="s">
        <v>549</v>
      </c>
      <c r="AW90" t="s">
        <v>654</v>
      </c>
      <c r="AX90" t="s">
        <v>555</v>
      </c>
      <c r="AY90" t="s">
        <v>556</v>
      </c>
      <c r="BF90" t="s">
        <v>556</v>
      </c>
      <c r="BM90" t="s">
        <v>556</v>
      </c>
      <c r="BT90" t="s">
        <v>556</v>
      </c>
    </row>
    <row r="91" spans="1:72" x14ac:dyDescent="0.3">
      <c r="A91" t="s">
        <v>1940</v>
      </c>
      <c r="B91" t="s">
        <v>1941</v>
      </c>
      <c r="C91" t="s">
        <v>1921</v>
      </c>
      <c r="D91" t="s">
        <v>559</v>
      </c>
      <c r="E91" t="s">
        <v>531</v>
      </c>
      <c r="F91" t="s">
        <v>1942</v>
      </c>
      <c r="G91" t="s">
        <v>561</v>
      </c>
      <c r="H91" t="s">
        <v>4716</v>
      </c>
      <c r="I91" t="s">
        <v>4717</v>
      </c>
      <c r="J91" t="s">
        <v>1943</v>
      </c>
      <c r="K91" t="s">
        <v>1944</v>
      </c>
      <c r="L91" t="s">
        <v>1945</v>
      </c>
      <c r="M91" t="s">
        <v>4718</v>
      </c>
      <c r="N91" t="s">
        <v>568</v>
      </c>
      <c r="O91" t="s">
        <v>541</v>
      </c>
      <c r="P91" t="s">
        <v>542</v>
      </c>
      <c r="Q91" t="s">
        <v>541</v>
      </c>
      <c r="R91" t="s">
        <v>542</v>
      </c>
      <c r="S91" t="s">
        <v>541</v>
      </c>
      <c r="T91" t="s">
        <v>542</v>
      </c>
      <c r="U91" t="s">
        <v>541</v>
      </c>
      <c r="V91" t="s">
        <v>542</v>
      </c>
      <c r="W91" t="s">
        <v>1946</v>
      </c>
      <c r="X91" t="s">
        <v>1947</v>
      </c>
      <c r="Y91" t="s">
        <v>561</v>
      </c>
      <c r="Z91" t="s">
        <v>4719</v>
      </c>
      <c r="AA91" t="s">
        <v>1948</v>
      </c>
      <c r="AB91" t="s">
        <v>1942</v>
      </c>
      <c r="AC91" t="s">
        <v>1949</v>
      </c>
      <c r="AD91" t="s">
        <v>1950</v>
      </c>
      <c r="AE91" t="s">
        <v>1951</v>
      </c>
      <c r="AF91" t="s">
        <v>561</v>
      </c>
      <c r="AG91" t="s">
        <v>4720</v>
      </c>
      <c r="AH91" t="s">
        <v>1948</v>
      </c>
      <c r="AI91" t="s">
        <v>1942</v>
      </c>
      <c r="AJ91" t="s">
        <v>1952</v>
      </c>
      <c r="AK91" t="s">
        <v>556</v>
      </c>
      <c r="AR91" t="s">
        <v>556</v>
      </c>
      <c r="AY91" t="s">
        <v>556</v>
      </c>
      <c r="BF91" t="s">
        <v>556</v>
      </c>
      <c r="BM91" t="s">
        <v>556</v>
      </c>
      <c r="BT91" t="s">
        <v>556</v>
      </c>
    </row>
    <row r="92" spans="1:72" x14ac:dyDescent="0.3">
      <c r="A92" t="s">
        <v>1953</v>
      </c>
      <c r="B92" t="s">
        <v>1954</v>
      </c>
      <c r="C92" t="s">
        <v>1955</v>
      </c>
      <c r="D92" t="s">
        <v>530</v>
      </c>
      <c r="E92" t="s">
        <v>531</v>
      </c>
      <c r="F92" t="s">
        <v>532</v>
      </c>
      <c r="G92" t="s">
        <v>533</v>
      </c>
      <c r="H92" t="s">
        <v>1956</v>
      </c>
      <c r="I92" t="s">
        <v>1957</v>
      </c>
      <c r="J92" t="s">
        <v>1958</v>
      </c>
      <c r="K92" t="s">
        <v>1959</v>
      </c>
      <c r="L92" t="s">
        <v>1960</v>
      </c>
      <c r="M92" t="s">
        <v>1961</v>
      </c>
      <c r="N92" t="s">
        <v>540</v>
      </c>
      <c r="O92" t="s">
        <v>541</v>
      </c>
      <c r="P92" t="s">
        <v>542</v>
      </c>
      <c r="Q92" t="s">
        <v>541</v>
      </c>
      <c r="R92" t="s">
        <v>543</v>
      </c>
      <c r="S92" t="s">
        <v>541</v>
      </c>
      <c r="T92" t="s">
        <v>543</v>
      </c>
      <c r="U92" t="s">
        <v>541</v>
      </c>
      <c r="V92" t="s">
        <v>543</v>
      </c>
      <c r="W92" t="s">
        <v>1962</v>
      </c>
      <c r="X92" t="s">
        <v>1963</v>
      </c>
      <c r="Y92" t="s">
        <v>533</v>
      </c>
      <c r="Z92" t="s">
        <v>1964</v>
      </c>
      <c r="AA92" t="s">
        <v>549</v>
      </c>
      <c r="AB92" t="s">
        <v>550</v>
      </c>
      <c r="AC92" t="s">
        <v>694</v>
      </c>
      <c r="AD92" t="s">
        <v>1965</v>
      </c>
      <c r="AE92" t="s">
        <v>1966</v>
      </c>
      <c r="AF92" t="s">
        <v>533</v>
      </c>
      <c r="AG92" t="s">
        <v>1967</v>
      </c>
      <c r="AH92" t="s">
        <v>549</v>
      </c>
      <c r="AI92" t="s">
        <v>550</v>
      </c>
      <c r="AJ92" t="s">
        <v>694</v>
      </c>
      <c r="AK92" t="s">
        <v>1968</v>
      </c>
      <c r="AL92" t="s">
        <v>1969</v>
      </c>
      <c r="AM92" t="s">
        <v>533</v>
      </c>
      <c r="AN92" t="s">
        <v>1970</v>
      </c>
      <c r="AO92" t="s">
        <v>549</v>
      </c>
      <c r="AP92" t="s">
        <v>550</v>
      </c>
      <c r="AQ92" t="s">
        <v>694</v>
      </c>
      <c r="AR92" t="s">
        <v>1971</v>
      </c>
      <c r="AS92" t="s">
        <v>1939</v>
      </c>
      <c r="AT92" t="s">
        <v>533</v>
      </c>
      <c r="AU92" t="s">
        <v>554</v>
      </c>
      <c r="AV92" t="s">
        <v>549</v>
      </c>
      <c r="AW92" t="s">
        <v>654</v>
      </c>
      <c r="AX92" t="s">
        <v>555</v>
      </c>
      <c r="AY92" t="s">
        <v>556</v>
      </c>
      <c r="BF92" t="s">
        <v>556</v>
      </c>
      <c r="BM92" t="s">
        <v>556</v>
      </c>
      <c r="BT92" t="s">
        <v>556</v>
      </c>
    </row>
    <row r="93" spans="1:72" x14ac:dyDescent="0.3">
      <c r="A93" t="s">
        <v>1972</v>
      </c>
      <c r="B93" t="s">
        <v>1973</v>
      </c>
      <c r="C93" t="s">
        <v>1955</v>
      </c>
      <c r="D93" t="s">
        <v>559</v>
      </c>
      <c r="E93" t="s">
        <v>531</v>
      </c>
      <c r="F93" t="s">
        <v>1974</v>
      </c>
      <c r="G93" t="s">
        <v>561</v>
      </c>
      <c r="H93" t="s">
        <v>4721</v>
      </c>
      <c r="I93" t="s">
        <v>4722</v>
      </c>
      <c r="J93" t="s">
        <v>1975</v>
      </c>
      <c r="K93" t="s">
        <v>1976</v>
      </c>
      <c r="L93" t="s">
        <v>1977</v>
      </c>
      <c r="M93" t="s">
        <v>4723</v>
      </c>
      <c r="N93" t="s">
        <v>568</v>
      </c>
      <c r="O93" t="s">
        <v>541</v>
      </c>
      <c r="P93" t="s">
        <v>542</v>
      </c>
      <c r="Q93" t="s">
        <v>541</v>
      </c>
      <c r="R93" t="s">
        <v>542</v>
      </c>
      <c r="S93" t="s">
        <v>541</v>
      </c>
      <c r="T93" t="s">
        <v>542</v>
      </c>
      <c r="U93" t="s">
        <v>541</v>
      </c>
      <c r="V93" t="s">
        <v>542</v>
      </c>
      <c r="W93" t="s">
        <v>1978</v>
      </c>
      <c r="X93" t="s">
        <v>1979</v>
      </c>
      <c r="Y93" t="s">
        <v>561</v>
      </c>
      <c r="Z93" t="s">
        <v>4724</v>
      </c>
      <c r="AA93" t="s">
        <v>1948</v>
      </c>
      <c r="AB93" t="s">
        <v>1974</v>
      </c>
      <c r="AC93" t="s">
        <v>1980</v>
      </c>
      <c r="AD93" t="s">
        <v>1981</v>
      </c>
      <c r="AE93" t="s">
        <v>1982</v>
      </c>
      <c r="AF93" t="s">
        <v>561</v>
      </c>
      <c r="AG93" t="s">
        <v>4725</v>
      </c>
      <c r="AH93" t="s">
        <v>1948</v>
      </c>
      <c r="AI93" t="s">
        <v>1974</v>
      </c>
      <c r="AJ93" t="s">
        <v>1983</v>
      </c>
      <c r="AK93" t="s">
        <v>556</v>
      </c>
      <c r="AR93" t="s">
        <v>556</v>
      </c>
      <c r="AY93" t="s">
        <v>556</v>
      </c>
      <c r="BF93" t="s">
        <v>556</v>
      </c>
      <c r="BM93" t="s">
        <v>556</v>
      </c>
      <c r="BT93" t="s">
        <v>556</v>
      </c>
    </row>
    <row r="94" spans="1:72" x14ac:dyDescent="0.3">
      <c r="A94" t="s">
        <v>1984</v>
      </c>
      <c r="B94" t="s">
        <v>1985</v>
      </c>
      <c r="C94" t="s">
        <v>1986</v>
      </c>
      <c r="D94" t="s">
        <v>530</v>
      </c>
      <c r="E94" t="s">
        <v>531</v>
      </c>
      <c r="F94" t="s">
        <v>1987</v>
      </c>
      <c r="G94" t="s">
        <v>533</v>
      </c>
      <c r="H94" t="s">
        <v>1988</v>
      </c>
      <c r="I94" t="s">
        <v>1989</v>
      </c>
      <c r="J94" t="s">
        <v>1990</v>
      </c>
      <c r="K94" t="s">
        <v>1991</v>
      </c>
      <c r="L94" t="s">
        <v>1992</v>
      </c>
      <c r="M94" t="s">
        <v>1993</v>
      </c>
      <c r="N94" t="s">
        <v>568</v>
      </c>
      <c r="O94" t="s">
        <v>541</v>
      </c>
      <c r="P94" t="s">
        <v>542</v>
      </c>
      <c r="Q94" t="s">
        <v>541</v>
      </c>
      <c r="R94" t="s">
        <v>542</v>
      </c>
      <c r="S94" t="s">
        <v>541</v>
      </c>
      <c r="T94" t="s">
        <v>597</v>
      </c>
      <c r="U94" t="s">
        <v>541</v>
      </c>
      <c r="V94" t="s">
        <v>597</v>
      </c>
      <c r="W94" t="s">
        <v>1994</v>
      </c>
      <c r="X94" t="s">
        <v>1995</v>
      </c>
      <c r="Y94" t="s">
        <v>533</v>
      </c>
      <c r="Z94" t="s">
        <v>1996</v>
      </c>
      <c r="AA94" t="s">
        <v>1948</v>
      </c>
      <c r="AB94" t="s">
        <v>1997</v>
      </c>
      <c r="AC94" t="s">
        <v>1998</v>
      </c>
      <c r="AD94" t="s">
        <v>1999</v>
      </c>
      <c r="AE94" t="s">
        <v>2000</v>
      </c>
      <c r="AF94" t="s">
        <v>533</v>
      </c>
      <c r="AG94" t="s">
        <v>2001</v>
      </c>
      <c r="AH94" t="s">
        <v>1948</v>
      </c>
      <c r="AI94" t="s">
        <v>2002</v>
      </c>
      <c r="AJ94" t="s">
        <v>2003</v>
      </c>
      <c r="AK94" t="s">
        <v>556</v>
      </c>
      <c r="AR94" t="s">
        <v>556</v>
      </c>
      <c r="AY94" t="s">
        <v>556</v>
      </c>
      <c r="BF94" t="s">
        <v>556</v>
      </c>
      <c r="BM94" t="s">
        <v>556</v>
      </c>
      <c r="BT94" t="s">
        <v>556</v>
      </c>
    </row>
    <row r="95" spans="1:72" x14ac:dyDescent="0.3">
      <c r="A95" t="s">
        <v>2004</v>
      </c>
      <c r="B95" t="s">
        <v>2005</v>
      </c>
      <c r="C95" t="s">
        <v>1986</v>
      </c>
      <c r="D95" t="s">
        <v>559</v>
      </c>
      <c r="E95" t="s">
        <v>531</v>
      </c>
      <c r="F95" t="s">
        <v>2006</v>
      </c>
      <c r="G95" t="s">
        <v>561</v>
      </c>
      <c r="H95" t="s">
        <v>2007</v>
      </c>
      <c r="I95" t="s">
        <v>2008</v>
      </c>
      <c r="J95" t="s">
        <v>2009</v>
      </c>
      <c r="K95" t="s">
        <v>2010</v>
      </c>
      <c r="L95" t="s">
        <v>2011</v>
      </c>
      <c r="M95" t="s">
        <v>2012</v>
      </c>
      <c r="N95" t="s">
        <v>568</v>
      </c>
      <c r="O95" t="s">
        <v>541</v>
      </c>
      <c r="P95" t="s">
        <v>597</v>
      </c>
      <c r="Q95" t="s">
        <v>541</v>
      </c>
      <c r="R95" t="s">
        <v>597</v>
      </c>
      <c r="S95" t="s">
        <v>541</v>
      </c>
      <c r="T95" t="s">
        <v>597</v>
      </c>
      <c r="U95" t="s">
        <v>541</v>
      </c>
      <c r="V95" t="s">
        <v>597</v>
      </c>
      <c r="W95" t="s">
        <v>2013</v>
      </c>
      <c r="X95" t="s">
        <v>2014</v>
      </c>
      <c r="Y95" t="s">
        <v>561</v>
      </c>
      <c r="Z95" t="s">
        <v>2015</v>
      </c>
      <c r="AA95" t="s">
        <v>1948</v>
      </c>
      <c r="AB95" t="s">
        <v>2016</v>
      </c>
      <c r="AC95" t="s">
        <v>2017</v>
      </c>
      <c r="AD95" t="s">
        <v>2018</v>
      </c>
      <c r="AE95" t="s">
        <v>2019</v>
      </c>
      <c r="AF95" t="s">
        <v>561</v>
      </c>
      <c r="AG95" t="s">
        <v>2020</v>
      </c>
      <c r="AH95" t="s">
        <v>1948</v>
      </c>
      <c r="AI95" t="s">
        <v>2021</v>
      </c>
      <c r="AJ95" t="s">
        <v>2022</v>
      </c>
      <c r="AK95" t="s">
        <v>556</v>
      </c>
      <c r="AR95" t="s">
        <v>556</v>
      </c>
      <c r="AY95" t="s">
        <v>556</v>
      </c>
      <c r="BF95" t="s">
        <v>556</v>
      </c>
      <c r="BM95" t="s">
        <v>556</v>
      </c>
      <c r="BT95" t="s">
        <v>556</v>
      </c>
    </row>
    <row r="96" spans="1:72" x14ac:dyDescent="0.3">
      <c r="A96" t="s">
        <v>2023</v>
      </c>
      <c r="B96" t="s">
        <v>2024</v>
      </c>
      <c r="C96" t="s">
        <v>1986</v>
      </c>
      <c r="D96" t="s">
        <v>530</v>
      </c>
      <c r="E96" t="s">
        <v>531</v>
      </c>
      <c r="F96" t="s">
        <v>2025</v>
      </c>
      <c r="G96" t="s">
        <v>533</v>
      </c>
      <c r="H96" t="s">
        <v>1988</v>
      </c>
      <c r="I96" t="s">
        <v>2026</v>
      </c>
      <c r="J96" t="s">
        <v>2027</v>
      </c>
      <c r="K96" t="s">
        <v>1991</v>
      </c>
      <c r="L96" t="s">
        <v>2028</v>
      </c>
      <c r="M96" t="s">
        <v>2029</v>
      </c>
      <c r="N96" t="s">
        <v>568</v>
      </c>
      <c r="O96" t="s">
        <v>541</v>
      </c>
      <c r="P96" t="s">
        <v>542</v>
      </c>
      <c r="Q96" t="s">
        <v>541</v>
      </c>
      <c r="R96" t="s">
        <v>542</v>
      </c>
      <c r="S96" t="s">
        <v>541</v>
      </c>
      <c r="T96" t="s">
        <v>597</v>
      </c>
      <c r="U96" t="s">
        <v>541</v>
      </c>
      <c r="V96" t="s">
        <v>597</v>
      </c>
      <c r="W96" t="s">
        <v>2030</v>
      </c>
      <c r="X96" t="s">
        <v>2031</v>
      </c>
      <c r="Y96" t="s">
        <v>533</v>
      </c>
      <c r="Z96" t="s">
        <v>2032</v>
      </c>
      <c r="AA96" t="s">
        <v>1948</v>
      </c>
      <c r="AB96" t="s">
        <v>2033</v>
      </c>
      <c r="AC96" t="s">
        <v>2034</v>
      </c>
      <c r="AD96" t="s">
        <v>2035</v>
      </c>
      <c r="AE96" t="s">
        <v>2036</v>
      </c>
      <c r="AF96" t="s">
        <v>533</v>
      </c>
      <c r="AG96" t="s">
        <v>2037</v>
      </c>
      <c r="AH96" t="s">
        <v>1948</v>
      </c>
      <c r="AI96" t="s">
        <v>2038</v>
      </c>
      <c r="AJ96" t="s">
        <v>2039</v>
      </c>
      <c r="AK96" t="s">
        <v>556</v>
      </c>
      <c r="AR96" t="s">
        <v>556</v>
      </c>
      <c r="AY96" t="s">
        <v>556</v>
      </c>
      <c r="BF96" t="s">
        <v>556</v>
      </c>
      <c r="BM96" t="s">
        <v>556</v>
      </c>
      <c r="BT96" t="s">
        <v>556</v>
      </c>
    </row>
    <row r="97" spans="1:72" x14ac:dyDescent="0.3">
      <c r="A97" t="s">
        <v>2040</v>
      </c>
      <c r="B97" t="s">
        <v>2041</v>
      </c>
      <c r="C97" t="s">
        <v>1986</v>
      </c>
      <c r="D97" t="s">
        <v>559</v>
      </c>
      <c r="E97" t="s">
        <v>531</v>
      </c>
      <c r="F97" t="s">
        <v>2006</v>
      </c>
      <c r="G97" t="s">
        <v>561</v>
      </c>
      <c r="H97" t="s">
        <v>2042</v>
      </c>
      <c r="I97" t="s">
        <v>2043</v>
      </c>
      <c r="J97" t="s">
        <v>2044</v>
      </c>
      <c r="K97" t="s">
        <v>2010</v>
      </c>
      <c r="L97" t="s">
        <v>2011</v>
      </c>
      <c r="M97" t="s">
        <v>2045</v>
      </c>
      <c r="N97" t="s">
        <v>568</v>
      </c>
      <c r="O97" t="s">
        <v>541</v>
      </c>
      <c r="P97" t="s">
        <v>597</v>
      </c>
      <c r="Q97" t="s">
        <v>541</v>
      </c>
      <c r="R97" t="s">
        <v>597</v>
      </c>
      <c r="S97" t="s">
        <v>541</v>
      </c>
      <c r="T97" t="s">
        <v>597</v>
      </c>
      <c r="U97" t="s">
        <v>541</v>
      </c>
      <c r="V97" t="s">
        <v>597</v>
      </c>
      <c r="W97" t="s">
        <v>2046</v>
      </c>
      <c r="X97" t="s">
        <v>2047</v>
      </c>
      <c r="Y97" t="s">
        <v>561</v>
      </c>
      <c r="Z97" t="s">
        <v>2048</v>
      </c>
      <c r="AA97" t="s">
        <v>1948</v>
      </c>
      <c r="AB97" t="s">
        <v>2049</v>
      </c>
      <c r="AC97" t="s">
        <v>2050</v>
      </c>
      <c r="AD97" t="s">
        <v>2051</v>
      </c>
      <c r="AE97" t="s">
        <v>2052</v>
      </c>
      <c r="AF97" t="s">
        <v>561</v>
      </c>
      <c r="AG97" t="s">
        <v>2053</v>
      </c>
      <c r="AH97" t="s">
        <v>1948</v>
      </c>
      <c r="AI97" t="s">
        <v>2054</v>
      </c>
      <c r="AJ97" t="s">
        <v>2055</v>
      </c>
      <c r="AK97" t="s">
        <v>556</v>
      </c>
      <c r="AR97" t="s">
        <v>556</v>
      </c>
      <c r="AY97" t="s">
        <v>556</v>
      </c>
      <c r="BF97" t="s">
        <v>556</v>
      </c>
      <c r="BM97" t="s">
        <v>556</v>
      </c>
      <c r="BT97" t="s">
        <v>556</v>
      </c>
    </row>
    <row r="98" spans="1:72" x14ac:dyDescent="0.3">
      <c r="A98" t="s">
        <v>2056</v>
      </c>
      <c r="B98" t="s">
        <v>2057</v>
      </c>
      <c r="C98" t="s">
        <v>1986</v>
      </c>
      <c r="D98" t="s">
        <v>530</v>
      </c>
      <c r="E98" t="s">
        <v>531</v>
      </c>
      <c r="F98" t="s">
        <v>2058</v>
      </c>
      <c r="G98" t="s">
        <v>533</v>
      </c>
      <c r="H98" t="s">
        <v>2042</v>
      </c>
      <c r="I98" t="s">
        <v>2059</v>
      </c>
      <c r="J98" t="s">
        <v>2060</v>
      </c>
      <c r="K98" t="s">
        <v>1991</v>
      </c>
      <c r="L98" t="s">
        <v>2061</v>
      </c>
      <c r="M98" t="s">
        <v>2062</v>
      </c>
      <c r="N98" t="s">
        <v>568</v>
      </c>
      <c r="O98" t="s">
        <v>541</v>
      </c>
      <c r="P98" t="s">
        <v>542</v>
      </c>
      <c r="Q98" t="s">
        <v>541</v>
      </c>
      <c r="R98" t="s">
        <v>542</v>
      </c>
      <c r="S98" t="s">
        <v>541</v>
      </c>
      <c r="T98" t="s">
        <v>597</v>
      </c>
      <c r="U98" t="s">
        <v>541</v>
      </c>
      <c r="V98" t="s">
        <v>597</v>
      </c>
      <c r="W98" t="s">
        <v>2063</v>
      </c>
      <c r="X98" t="s">
        <v>2064</v>
      </c>
      <c r="Y98" t="s">
        <v>533</v>
      </c>
      <c r="Z98" t="s">
        <v>2065</v>
      </c>
      <c r="AA98" t="s">
        <v>1948</v>
      </c>
      <c r="AB98" t="s">
        <v>2058</v>
      </c>
      <c r="AC98" t="s">
        <v>2066</v>
      </c>
      <c r="AD98" t="s">
        <v>2067</v>
      </c>
      <c r="AE98" t="s">
        <v>2068</v>
      </c>
      <c r="AF98" t="s">
        <v>533</v>
      </c>
      <c r="AG98" t="s">
        <v>2069</v>
      </c>
      <c r="AH98" t="s">
        <v>1948</v>
      </c>
      <c r="AI98" t="s">
        <v>2070</v>
      </c>
      <c r="AJ98" t="s">
        <v>2071</v>
      </c>
      <c r="AK98" t="s">
        <v>556</v>
      </c>
      <c r="AR98" t="s">
        <v>556</v>
      </c>
      <c r="AY98" t="s">
        <v>556</v>
      </c>
      <c r="BF98" t="s">
        <v>556</v>
      </c>
      <c r="BM98" t="s">
        <v>556</v>
      </c>
      <c r="BT98" t="s">
        <v>556</v>
      </c>
    </row>
    <row r="99" spans="1:72" x14ac:dyDescent="0.3">
      <c r="A99" t="s">
        <v>2072</v>
      </c>
      <c r="B99" t="s">
        <v>2073</v>
      </c>
      <c r="C99" t="s">
        <v>1986</v>
      </c>
      <c r="D99" t="s">
        <v>530</v>
      </c>
      <c r="E99" t="s">
        <v>531</v>
      </c>
      <c r="F99" t="s">
        <v>2074</v>
      </c>
      <c r="G99" t="s">
        <v>533</v>
      </c>
      <c r="H99" t="s">
        <v>2075</v>
      </c>
      <c r="I99" t="s">
        <v>2076</v>
      </c>
      <c r="J99" t="s">
        <v>2077</v>
      </c>
      <c r="K99" t="s">
        <v>2078</v>
      </c>
      <c r="L99" t="s">
        <v>2079</v>
      </c>
      <c r="M99" t="s">
        <v>2080</v>
      </c>
      <c r="N99" t="s">
        <v>568</v>
      </c>
      <c r="O99" t="s">
        <v>541</v>
      </c>
      <c r="P99" t="s">
        <v>583</v>
      </c>
      <c r="Q99" t="s">
        <v>541</v>
      </c>
      <c r="R99" t="s">
        <v>583</v>
      </c>
      <c r="S99" t="s">
        <v>541</v>
      </c>
      <c r="T99" t="s">
        <v>583</v>
      </c>
      <c r="U99" t="s">
        <v>541</v>
      </c>
      <c r="V99" t="s">
        <v>583</v>
      </c>
      <c r="W99" t="s">
        <v>2081</v>
      </c>
      <c r="X99" t="s">
        <v>2082</v>
      </c>
      <c r="Y99" t="s">
        <v>533</v>
      </c>
      <c r="Z99" t="s">
        <v>2083</v>
      </c>
      <c r="AA99" t="s">
        <v>2084</v>
      </c>
      <c r="AB99" t="s">
        <v>693</v>
      </c>
      <c r="AC99" t="s">
        <v>2085</v>
      </c>
      <c r="AD99" t="s">
        <v>2086</v>
      </c>
      <c r="AE99" t="s">
        <v>2087</v>
      </c>
      <c r="AF99" t="s">
        <v>533</v>
      </c>
      <c r="AG99" t="s">
        <v>2088</v>
      </c>
      <c r="AH99" t="s">
        <v>2084</v>
      </c>
      <c r="AI99" t="s">
        <v>2089</v>
      </c>
      <c r="AJ99" t="s">
        <v>2090</v>
      </c>
    </row>
    <row r="100" spans="1:72" x14ac:dyDescent="0.3">
      <c r="A100" t="s">
        <v>2091</v>
      </c>
      <c r="B100" t="s">
        <v>4556</v>
      </c>
      <c r="C100" t="s">
        <v>2092</v>
      </c>
      <c r="D100" t="s">
        <v>530</v>
      </c>
      <c r="E100" t="s">
        <v>531</v>
      </c>
      <c r="F100" t="s">
        <v>2093</v>
      </c>
      <c r="G100" t="s">
        <v>533</v>
      </c>
      <c r="H100" t="s">
        <v>2094</v>
      </c>
      <c r="I100" t="s">
        <v>2095</v>
      </c>
      <c r="J100" t="s">
        <v>2096</v>
      </c>
      <c r="K100" t="s">
        <v>2097</v>
      </c>
      <c r="L100" t="s">
        <v>2098</v>
      </c>
      <c r="M100" t="s">
        <v>2099</v>
      </c>
      <c r="N100" t="s">
        <v>568</v>
      </c>
      <c r="O100" t="s">
        <v>541</v>
      </c>
      <c r="P100" t="s">
        <v>542</v>
      </c>
      <c r="Q100" t="s">
        <v>541</v>
      </c>
      <c r="R100" t="s">
        <v>542</v>
      </c>
      <c r="S100" t="s">
        <v>541</v>
      </c>
      <c r="T100" t="s">
        <v>597</v>
      </c>
      <c r="U100" t="s">
        <v>541</v>
      </c>
      <c r="V100" t="s">
        <v>597</v>
      </c>
      <c r="W100" t="s">
        <v>2100</v>
      </c>
      <c r="X100" t="s">
        <v>2101</v>
      </c>
      <c r="Y100" t="s">
        <v>533</v>
      </c>
      <c r="Z100" t="s">
        <v>2102</v>
      </c>
      <c r="AA100" t="s">
        <v>2103</v>
      </c>
      <c r="AB100" t="s">
        <v>2104</v>
      </c>
      <c r="AC100" t="s">
        <v>2105</v>
      </c>
      <c r="AD100" t="s">
        <v>2106</v>
      </c>
      <c r="AE100" t="s">
        <v>2107</v>
      </c>
      <c r="AF100" t="s">
        <v>533</v>
      </c>
      <c r="AG100" t="s">
        <v>2108</v>
      </c>
      <c r="AH100" t="s">
        <v>2103</v>
      </c>
      <c r="AI100" t="s">
        <v>2104</v>
      </c>
      <c r="AJ100" t="s">
        <v>2109</v>
      </c>
      <c r="AK100" t="s">
        <v>556</v>
      </c>
      <c r="AR100" t="s">
        <v>556</v>
      </c>
      <c r="AY100" t="s">
        <v>556</v>
      </c>
      <c r="BF100" t="s">
        <v>556</v>
      </c>
      <c r="BM100" t="s">
        <v>556</v>
      </c>
      <c r="BT100" t="s">
        <v>556</v>
      </c>
    </row>
    <row r="101" spans="1:72" x14ac:dyDescent="0.3">
      <c r="A101" t="s">
        <v>2110</v>
      </c>
      <c r="B101" t="s">
        <v>2111</v>
      </c>
      <c r="C101" t="s">
        <v>2092</v>
      </c>
      <c r="D101" t="s">
        <v>559</v>
      </c>
      <c r="E101" t="s">
        <v>531</v>
      </c>
      <c r="F101" t="s">
        <v>2112</v>
      </c>
      <c r="G101" t="s">
        <v>533</v>
      </c>
      <c r="H101" t="s">
        <v>4726</v>
      </c>
      <c r="I101" t="s">
        <v>2113</v>
      </c>
      <c r="J101" t="s">
        <v>2114</v>
      </c>
      <c r="K101" t="s">
        <v>2078</v>
      </c>
      <c r="L101" t="s">
        <v>2115</v>
      </c>
      <c r="M101" t="s">
        <v>2116</v>
      </c>
      <c r="N101" t="s">
        <v>568</v>
      </c>
      <c r="O101" t="s">
        <v>541</v>
      </c>
      <c r="P101" t="s">
        <v>597</v>
      </c>
      <c r="Q101" t="s">
        <v>541</v>
      </c>
      <c r="R101" t="s">
        <v>543</v>
      </c>
      <c r="S101" t="s">
        <v>541</v>
      </c>
      <c r="T101" t="s">
        <v>543</v>
      </c>
      <c r="U101" t="s">
        <v>541</v>
      </c>
      <c r="V101" t="s">
        <v>543</v>
      </c>
      <c r="W101" t="s">
        <v>2117</v>
      </c>
      <c r="X101" t="s">
        <v>2118</v>
      </c>
      <c r="Y101" t="s">
        <v>533</v>
      </c>
      <c r="Z101" t="s">
        <v>2119</v>
      </c>
      <c r="AA101" t="s">
        <v>2103</v>
      </c>
      <c r="AB101" t="s">
        <v>2120</v>
      </c>
      <c r="AC101" t="s">
        <v>2121</v>
      </c>
      <c r="AD101" t="s">
        <v>2122</v>
      </c>
      <c r="AE101" t="s">
        <v>2123</v>
      </c>
      <c r="AF101" t="s">
        <v>533</v>
      </c>
      <c r="AG101" t="s">
        <v>2124</v>
      </c>
      <c r="AH101" t="s">
        <v>2103</v>
      </c>
      <c r="AI101" t="s">
        <v>2120</v>
      </c>
      <c r="AJ101" t="s">
        <v>2125</v>
      </c>
    </row>
    <row r="102" spans="1:72" x14ac:dyDescent="0.3">
      <c r="A102" t="s">
        <v>2126</v>
      </c>
      <c r="B102" t="s">
        <v>2127</v>
      </c>
      <c r="C102" t="s">
        <v>2092</v>
      </c>
      <c r="D102" t="s">
        <v>530</v>
      </c>
      <c r="E102" t="s">
        <v>531</v>
      </c>
      <c r="F102" t="s">
        <v>2128</v>
      </c>
      <c r="G102" t="s">
        <v>533</v>
      </c>
      <c r="H102" t="s">
        <v>2129</v>
      </c>
      <c r="I102" t="s">
        <v>2130</v>
      </c>
      <c r="J102" t="s">
        <v>2131</v>
      </c>
      <c r="K102" t="s">
        <v>2132</v>
      </c>
      <c r="L102" t="s">
        <v>551</v>
      </c>
      <c r="M102" t="s">
        <v>2133</v>
      </c>
      <c r="N102" t="s">
        <v>568</v>
      </c>
      <c r="O102" t="s">
        <v>541</v>
      </c>
      <c r="P102" t="s">
        <v>542</v>
      </c>
      <c r="Q102" t="s">
        <v>541</v>
      </c>
      <c r="R102" t="s">
        <v>542</v>
      </c>
      <c r="S102" t="s">
        <v>541</v>
      </c>
      <c r="T102" t="s">
        <v>597</v>
      </c>
      <c r="U102" t="s">
        <v>541</v>
      </c>
      <c r="V102" t="s">
        <v>597</v>
      </c>
      <c r="W102" t="s">
        <v>2134</v>
      </c>
      <c r="X102" t="s">
        <v>2135</v>
      </c>
      <c r="Y102" t="s">
        <v>533</v>
      </c>
      <c r="Z102" t="s">
        <v>2136</v>
      </c>
      <c r="AA102" t="s">
        <v>2103</v>
      </c>
      <c r="AB102" t="s">
        <v>2137</v>
      </c>
      <c r="AC102" t="s">
        <v>2138</v>
      </c>
      <c r="AD102" t="s">
        <v>2139</v>
      </c>
      <c r="AE102" t="s">
        <v>2140</v>
      </c>
      <c r="AF102" t="s">
        <v>533</v>
      </c>
      <c r="AG102" t="s">
        <v>2141</v>
      </c>
      <c r="AH102" t="s">
        <v>2103</v>
      </c>
      <c r="AI102" t="s">
        <v>2142</v>
      </c>
      <c r="AJ102" t="s">
        <v>2143</v>
      </c>
      <c r="AK102" t="s">
        <v>556</v>
      </c>
      <c r="AR102" t="s">
        <v>556</v>
      </c>
      <c r="AY102" t="s">
        <v>556</v>
      </c>
      <c r="BF102" t="s">
        <v>556</v>
      </c>
      <c r="BM102" t="s">
        <v>556</v>
      </c>
      <c r="BT102" t="s">
        <v>556</v>
      </c>
    </row>
    <row r="103" spans="1:72" x14ac:dyDescent="0.3">
      <c r="A103" t="s">
        <v>2144</v>
      </c>
      <c r="B103" t="s">
        <v>2145</v>
      </c>
      <c r="C103" t="s">
        <v>2092</v>
      </c>
      <c r="D103" t="s">
        <v>559</v>
      </c>
      <c r="E103" t="s">
        <v>531</v>
      </c>
      <c r="F103" t="s">
        <v>2146</v>
      </c>
      <c r="G103" t="s">
        <v>533</v>
      </c>
      <c r="H103" t="s">
        <v>2147</v>
      </c>
      <c r="I103" t="s">
        <v>2148</v>
      </c>
      <c r="J103" t="s">
        <v>2149</v>
      </c>
      <c r="K103" t="s">
        <v>2150</v>
      </c>
      <c r="L103" t="s">
        <v>2151</v>
      </c>
      <c r="M103" t="s">
        <v>2152</v>
      </c>
      <c r="N103" t="s">
        <v>568</v>
      </c>
      <c r="O103" t="s">
        <v>541</v>
      </c>
      <c r="P103" t="s">
        <v>597</v>
      </c>
      <c r="Q103" t="s">
        <v>541</v>
      </c>
      <c r="R103" t="s">
        <v>543</v>
      </c>
      <c r="S103" t="s">
        <v>541</v>
      </c>
      <c r="T103" t="s">
        <v>543</v>
      </c>
      <c r="U103" t="s">
        <v>541</v>
      </c>
      <c r="V103" t="s">
        <v>543</v>
      </c>
      <c r="W103" t="s">
        <v>2153</v>
      </c>
      <c r="X103" t="s">
        <v>2154</v>
      </c>
      <c r="Y103" t="s">
        <v>533</v>
      </c>
      <c r="Z103" t="s">
        <v>2155</v>
      </c>
      <c r="AA103" t="s">
        <v>2103</v>
      </c>
      <c r="AB103" t="s">
        <v>2156</v>
      </c>
      <c r="AC103" t="s">
        <v>2157</v>
      </c>
      <c r="AD103" t="s">
        <v>2158</v>
      </c>
      <c r="AE103" t="s">
        <v>2159</v>
      </c>
      <c r="AF103" t="s">
        <v>533</v>
      </c>
      <c r="AG103" t="s">
        <v>2160</v>
      </c>
      <c r="AH103" t="s">
        <v>2103</v>
      </c>
      <c r="AI103" t="s">
        <v>2161</v>
      </c>
      <c r="AJ103" t="s">
        <v>2162</v>
      </c>
      <c r="AK103" t="s">
        <v>556</v>
      </c>
      <c r="AR103" t="s">
        <v>556</v>
      </c>
      <c r="AY103" t="s">
        <v>556</v>
      </c>
      <c r="BF103" t="s">
        <v>556</v>
      </c>
      <c r="BM103" t="s">
        <v>556</v>
      </c>
      <c r="BT103" t="s">
        <v>556</v>
      </c>
    </row>
    <row r="104" spans="1:72" x14ac:dyDescent="0.3">
      <c r="A104" t="s">
        <v>2163</v>
      </c>
      <c r="B104" t="s">
        <v>2164</v>
      </c>
      <c r="C104" t="s">
        <v>2092</v>
      </c>
      <c r="D104" t="s">
        <v>559</v>
      </c>
      <c r="E104" t="s">
        <v>531</v>
      </c>
      <c r="F104" t="s">
        <v>2165</v>
      </c>
      <c r="G104" t="s">
        <v>533</v>
      </c>
      <c r="H104" t="s">
        <v>2129</v>
      </c>
      <c r="I104" t="s">
        <v>2166</v>
      </c>
      <c r="J104" t="s">
        <v>2167</v>
      </c>
      <c r="K104" t="s">
        <v>2168</v>
      </c>
      <c r="L104" t="s">
        <v>2169</v>
      </c>
      <c r="M104" t="s">
        <v>2170</v>
      </c>
      <c r="N104" t="s">
        <v>568</v>
      </c>
      <c r="O104" t="s">
        <v>541</v>
      </c>
      <c r="P104" t="s">
        <v>543</v>
      </c>
      <c r="Q104" t="s">
        <v>541</v>
      </c>
      <c r="R104" t="s">
        <v>543</v>
      </c>
      <c r="S104" t="s">
        <v>541</v>
      </c>
      <c r="T104" t="s">
        <v>543</v>
      </c>
      <c r="U104" t="s">
        <v>541</v>
      </c>
      <c r="V104" t="s">
        <v>543</v>
      </c>
      <c r="W104" t="s">
        <v>2171</v>
      </c>
      <c r="X104" t="s">
        <v>2172</v>
      </c>
      <c r="Y104" t="s">
        <v>533</v>
      </c>
      <c r="Z104" t="s">
        <v>2173</v>
      </c>
      <c r="AA104" t="s">
        <v>2103</v>
      </c>
      <c r="AB104" t="s">
        <v>2174</v>
      </c>
      <c r="AC104" t="s">
        <v>2175</v>
      </c>
      <c r="AD104" t="s">
        <v>2176</v>
      </c>
      <c r="AE104" t="s">
        <v>2177</v>
      </c>
      <c r="AF104" t="s">
        <v>533</v>
      </c>
      <c r="AG104" t="s">
        <v>2178</v>
      </c>
      <c r="AH104" t="s">
        <v>2103</v>
      </c>
      <c r="AI104" t="s">
        <v>2165</v>
      </c>
      <c r="AJ104" t="s">
        <v>2179</v>
      </c>
      <c r="AK104" t="s">
        <v>556</v>
      </c>
      <c r="AR104" t="s">
        <v>556</v>
      </c>
      <c r="AY104" t="s">
        <v>556</v>
      </c>
      <c r="BF104" t="s">
        <v>556</v>
      </c>
      <c r="BM104" t="s">
        <v>556</v>
      </c>
      <c r="BT104" t="s">
        <v>556</v>
      </c>
    </row>
    <row r="105" spans="1:72" x14ac:dyDescent="0.3">
      <c r="A105" t="s">
        <v>2180</v>
      </c>
      <c r="B105" t="s">
        <v>2181</v>
      </c>
      <c r="C105" t="s">
        <v>2092</v>
      </c>
      <c r="D105" t="s">
        <v>530</v>
      </c>
      <c r="E105" t="s">
        <v>531</v>
      </c>
      <c r="F105" t="s">
        <v>2182</v>
      </c>
      <c r="G105" t="s">
        <v>533</v>
      </c>
      <c r="H105" t="s">
        <v>2183</v>
      </c>
      <c r="I105" t="s">
        <v>2184</v>
      </c>
      <c r="J105" t="s">
        <v>2185</v>
      </c>
      <c r="K105" t="s">
        <v>2186</v>
      </c>
      <c r="L105" t="s">
        <v>2187</v>
      </c>
      <c r="M105" t="s">
        <v>2188</v>
      </c>
      <c r="N105" t="s">
        <v>568</v>
      </c>
      <c r="O105" t="s">
        <v>541</v>
      </c>
      <c r="P105" t="s">
        <v>543</v>
      </c>
      <c r="Q105" t="s">
        <v>541</v>
      </c>
      <c r="R105" t="s">
        <v>543</v>
      </c>
      <c r="S105" t="s">
        <v>541</v>
      </c>
      <c r="T105" t="s">
        <v>543</v>
      </c>
      <c r="U105" t="s">
        <v>541</v>
      </c>
      <c r="V105" t="s">
        <v>543</v>
      </c>
      <c r="W105" t="s">
        <v>2189</v>
      </c>
      <c r="X105" t="s">
        <v>2190</v>
      </c>
      <c r="Y105" t="s">
        <v>533</v>
      </c>
      <c r="Z105" t="s">
        <v>2191</v>
      </c>
      <c r="AA105" t="s">
        <v>2103</v>
      </c>
      <c r="AB105" t="s">
        <v>2120</v>
      </c>
      <c r="AC105" t="s">
        <v>2085</v>
      </c>
      <c r="AD105" t="s">
        <v>2192</v>
      </c>
      <c r="AE105" t="s">
        <v>2193</v>
      </c>
      <c r="AF105" t="s">
        <v>533</v>
      </c>
      <c r="AG105" t="s">
        <v>2194</v>
      </c>
      <c r="AH105" t="s">
        <v>2103</v>
      </c>
      <c r="AI105" t="s">
        <v>2120</v>
      </c>
      <c r="AJ105" t="s">
        <v>2085</v>
      </c>
    </row>
    <row r="106" spans="1:72" x14ac:dyDescent="0.3">
      <c r="A106" t="s">
        <v>2195</v>
      </c>
      <c r="B106" t="s">
        <v>2196</v>
      </c>
      <c r="C106" t="s">
        <v>2092</v>
      </c>
      <c r="D106" t="s">
        <v>559</v>
      </c>
      <c r="E106" t="s">
        <v>531</v>
      </c>
      <c r="F106" t="s">
        <v>2197</v>
      </c>
      <c r="G106" t="s">
        <v>533</v>
      </c>
      <c r="H106" t="s">
        <v>4727</v>
      </c>
      <c r="I106" t="s">
        <v>2198</v>
      </c>
      <c r="J106" t="s">
        <v>2199</v>
      </c>
      <c r="K106" t="s">
        <v>2186</v>
      </c>
      <c r="L106" t="s">
        <v>2115</v>
      </c>
      <c r="M106" t="s">
        <v>2200</v>
      </c>
      <c r="N106" t="s">
        <v>568</v>
      </c>
      <c r="O106" t="s">
        <v>541</v>
      </c>
      <c r="P106" t="s">
        <v>597</v>
      </c>
      <c r="Q106" t="s">
        <v>541</v>
      </c>
      <c r="R106" t="s">
        <v>543</v>
      </c>
      <c r="S106" t="s">
        <v>541</v>
      </c>
      <c r="T106" t="s">
        <v>543</v>
      </c>
      <c r="U106" t="s">
        <v>541</v>
      </c>
      <c r="V106" t="s">
        <v>543</v>
      </c>
      <c r="W106" t="s">
        <v>2201</v>
      </c>
      <c r="X106" t="s">
        <v>2202</v>
      </c>
      <c r="Y106" t="s">
        <v>533</v>
      </c>
      <c r="Z106" t="s">
        <v>2203</v>
      </c>
      <c r="AA106" t="s">
        <v>2103</v>
      </c>
      <c r="AB106" t="s">
        <v>2120</v>
      </c>
      <c r="AC106" t="s">
        <v>2121</v>
      </c>
      <c r="AD106" t="s">
        <v>2204</v>
      </c>
      <c r="AE106" t="s">
        <v>2205</v>
      </c>
      <c r="AF106" t="s">
        <v>533</v>
      </c>
      <c r="AG106" t="s">
        <v>2206</v>
      </c>
      <c r="AH106" t="s">
        <v>2103</v>
      </c>
      <c r="AI106" t="s">
        <v>2120</v>
      </c>
      <c r="AJ106" t="s">
        <v>2125</v>
      </c>
    </row>
    <row r="107" spans="1:72" x14ac:dyDescent="0.3">
      <c r="A107" t="s">
        <v>2207</v>
      </c>
      <c r="B107" t="s">
        <v>2208</v>
      </c>
      <c r="C107" t="s">
        <v>2092</v>
      </c>
      <c r="D107" t="s">
        <v>530</v>
      </c>
      <c r="E107" t="s">
        <v>531</v>
      </c>
      <c r="F107" t="s">
        <v>2209</v>
      </c>
      <c r="G107" t="s">
        <v>533</v>
      </c>
      <c r="H107" t="s">
        <v>2210</v>
      </c>
      <c r="I107" t="s">
        <v>2211</v>
      </c>
      <c r="J107" t="s">
        <v>2212</v>
      </c>
      <c r="K107" t="s">
        <v>2213</v>
      </c>
      <c r="L107" t="s">
        <v>2214</v>
      </c>
      <c r="M107" t="s">
        <v>2215</v>
      </c>
      <c r="N107" t="s">
        <v>540</v>
      </c>
      <c r="O107" t="s">
        <v>541</v>
      </c>
      <c r="P107" t="s">
        <v>543</v>
      </c>
      <c r="Q107" t="s">
        <v>541</v>
      </c>
      <c r="R107" t="s">
        <v>543</v>
      </c>
      <c r="S107" t="s">
        <v>541</v>
      </c>
      <c r="T107" t="s">
        <v>543</v>
      </c>
      <c r="U107" t="s">
        <v>541</v>
      </c>
      <c r="V107" t="s">
        <v>543</v>
      </c>
      <c r="W107" t="s">
        <v>2216</v>
      </c>
      <c r="X107" t="s">
        <v>2212</v>
      </c>
      <c r="Y107" t="s">
        <v>533</v>
      </c>
      <c r="Z107" t="s">
        <v>2217</v>
      </c>
      <c r="AA107" t="s">
        <v>2218</v>
      </c>
      <c r="AB107" t="s">
        <v>2209</v>
      </c>
      <c r="AC107" t="s">
        <v>668</v>
      </c>
    </row>
    <row r="108" spans="1:72" x14ac:dyDescent="0.3">
      <c r="A108" t="s">
        <v>2219</v>
      </c>
      <c r="B108" t="s">
        <v>2220</v>
      </c>
      <c r="C108" t="s">
        <v>2092</v>
      </c>
      <c r="D108" t="s">
        <v>530</v>
      </c>
      <c r="E108" t="s">
        <v>531</v>
      </c>
      <c r="F108" t="s">
        <v>2221</v>
      </c>
      <c r="G108" t="s">
        <v>533</v>
      </c>
      <c r="H108" t="s">
        <v>2222</v>
      </c>
      <c r="I108" t="s">
        <v>2223</v>
      </c>
      <c r="J108" t="s">
        <v>2224</v>
      </c>
      <c r="K108" t="s">
        <v>2225</v>
      </c>
      <c r="L108" t="s">
        <v>2214</v>
      </c>
      <c r="M108" t="s">
        <v>2226</v>
      </c>
      <c r="N108" t="s">
        <v>540</v>
      </c>
      <c r="O108" t="s">
        <v>541</v>
      </c>
      <c r="P108" t="s">
        <v>543</v>
      </c>
      <c r="Q108" t="s">
        <v>541</v>
      </c>
      <c r="R108" t="s">
        <v>543</v>
      </c>
      <c r="S108" t="s">
        <v>541</v>
      </c>
      <c r="T108" t="s">
        <v>543</v>
      </c>
      <c r="U108" t="s">
        <v>541</v>
      </c>
      <c r="V108" t="s">
        <v>543</v>
      </c>
      <c r="W108" t="s">
        <v>2227</v>
      </c>
      <c r="X108" t="s">
        <v>2224</v>
      </c>
      <c r="Y108" t="s">
        <v>533</v>
      </c>
      <c r="Z108" t="s">
        <v>2228</v>
      </c>
      <c r="AA108" t="s">
        <v>2218</v>
      </c>
      <c r="AB108" t="s">
        <v>2221</v>
      </c>
      <c r="AC108" t="s">
        <v>668</v>
      </c>
    </row>
    <row r="109" spans="1:72" x14ac:dyDescent="0.3">
      <c r="A109" t="s">
        <v>2229</v>
      </c>
      <c r="B109" t="s">
        <v>2230</v>
      </c>
      <c r="C109" t="s">
        <v>2231</v>
      </c>
      <c r="D109" t="s">
        <v>530</v>
      </c>
      <c r="E109" t="s">
        <v>531</v>
      </c>
      <c r="F109" t="s">
        <v>2232</v>
      </c>
      <c r="G109" t="s">
        <v>533</v>
      </c>
      <c r="H109" t="s">
        <v>2233</v>
      </c>
      <c r="I109" t="s">
        <v>2234</v>
      </c>
      <c r="J109" t="s">
        <v>2235</v>
      </c>
      <c r="K109" t="s">
        <v>2236</v>
      </c>
      <c r="L109" t="s">
        <v>892</v>
      </c>
      <c r="M109" t="s">
        <v>2237</v>
      </c>
      <c r="N109" t="s">
        <v>568</v>
      </c>
      <c r="O109" t="s">
        <v>541</v>
      </c>
      <c r="P109" t="s">
        <v>542</v>
      </c>
      <c r="Q109" t="s">
        <v>541</v>
      </c>
      <c r="R109" t="s">
        <v>542</v>
      </c>
      <c r="S109" t="s">
        <v>541</v>
      </c>
      <c r="T109" t="s">
        <v>597</v>
      </c>
      <c r="U109" t="s">
        <v>541</v>
      </c>
      <c r="V109" t="s">
        <v>597</v>
      </c>
      <c r="W109" t="s">
        <v>2238</v>
      </c>
      <c r="X109" t="s">
        <v>2239</v>
      </c>
      <c r="Y109" t="s">
        <v>533</v>
      </c>
      <c r="Z109" t="s">
        <v>2240</v>
      </c>
      <c r="AA109" t="s">
        <v>2103</v>
      </c>
      <c r="AB109" t="s">
        <v>2120</v>
      </c>
      <c r="AC109" t="s">
        <v>551</v>
      </c>
      <c r="AD109" t="s">
        <v>2241</v>
      </c>
      <c r="AE109" t="s">
        <v>2242</v>
      </c>
      <c r="AF109" t="s">
        <v>533</v>
      </c>
      <c r="AG109" t="s">
        <v>2243</v>
      </c>
      <c r="AH109" t="s">
        <v>2103</v>
      </c>
      <c r="AI109" t="s">
        <v>2120</v>
      </c>
      <c r="AJ109" t="s">
        <v>551</v>
      </c>
      <c r="AK109" t="s">
        <v>556</v>
      </c>
      <c r="AR109" t="s">
        <v>556</v>
      </c>
      <c r="AY109" t="s">
        <v>556</v>
      </c>
      <c r="BF109" t="s">
        <v>556</v>
      </c>
      <c r="BM109" t="s">
        <v>556</v>
      </c>
      <c r="BT109" t="s">
        <v>556</v>
      </c>
    </row>
    <row r="110" spans="1:72" x14ac:dyDescent="0.3">
      <c r="A110" t="s">
        <v>2244</v>
      </c>
      <c r="B110" t="s">
        <v>2245</v>
      </c>
      <c r="C110" t="s">
        <v>2231</v>
      </c>
      <c r="D110" t="s">
        <v>530</v>
      </c>
      <c r="E110" t="s">
        <v>531</v>
      </c>
      <c r="F110" t="s">
        <v>2246</v>
      </c>
      <c r="G110" t="s">
        <v>533</v>
      </c>
      <c r="H110" t="s">
        <v>2247</v>
      </c>
      <c r="I110" t="s">
        <v>2248</v>
      </c>
      <c r="J110" t="s">
        <v>2249</v>
      </c>
      <c r="K110" t="s">
        <v>2250</v>
      </c>
      <c r="L110" t="s">
        <v>2251</v>
      </c>
      <c r="M110" t="s">
        <v>2252</v>
      </c>
      <c r="N110" t="s">
        <v>568</v>
      </c>
      <c r="O110" t="s">
        <v>541</v>
      </c>
      <c r="P110" t="s">
        <v>542</v>
      </c>
      <c r="Q110" t="s">
        <v>541</v>
      </c>
      <c r="R110" t="s">
        <v>542</v>
      </c>
      <c r="S110" t="s">
        <v>541</v>
      </c>
      <c r="T110" t="s">
        <v>597</v>
      </c>
      <c r="U110" t="s">
        <v>541</v>
      </c>
      <c r="V110" t="s">
        <v>597</v>
      </c>
      <c r="W110" t="s">
        <v>2253</v>
      </c>
      <c r="X110" t="s">
        <v>2254</v>
      </c>
      <c r="Y110" t="s">
        <v>533</v>
      </c>
      <c r="Z110" t="s">
        <v>2255</v>
      </c>
      <c r="AA110" t="s">
        <v>2103</v>
      </c>
      <c r="AB110" t="s">
        <v>2256</v>
      </c>
      <c r="AC110" t="s">
        <v>2257</v>
      </c>
      <c r="AD110" t="s">
        <v>2258</v>
      </c>
      <c r="AE110" t="s">
        <v>2259</v>
      </c>
      <c r="AF110" t="s">
        <v>533</v>
      </c>
      <c r="AG110" t="s">
        <v>2260</v>
      </c>
      <c r="AH110" t="s">
        <v>2103</v>
      </c>
      <c r="AI110" t="s">
        <v>2256</v>
      </c>
      <c r="AJ110" t="s">
        <v>2261</v>
      </c>
      <c r="AK110" t="s">
        <v>2262</v>
      </c>
      <c r="AL110" t="s">
        <v>2263</v>
      </c>
      <c r="AM110" t="s">
        <v>533</v>
      </c>
      <c r="AN110" t="s">
        <v>2069</v>
      </c>
      <c r="AO110" t="s">
        <v>2103</v>
      </c>
      <c r="AP110" t="s">
        <v>2264</v>
      </c>
      <c r="AQ110" t="s">
        <v>2071</v>
      </c>
      <c r="AR110" t="s">
        <v>556</v>
      </c>
      <c r="AY110" t="s">
        <v>556</v>
      </c>
      <c r="BF110" t="s">
        <v>556</v>
      </c>
      <c r="BM110" t="s">
        <v>556</v>
      </c>
      <c r="BT110" t="s">
        <v>556</v>
      </c>
    </row>
    <row r="111" spans="1:72" x14ac:dyDescent="0.3">
      <c r="A111" t="s">
        <v>2265</v>
      </c>
      <c r="B111" t="s">
        <v>2266</v>
      </c>
      <c r="C111" t="s">
        <v>2231</v>
      </c>
      <c r="D111" t="s">
        <v>559</v>
      </c>
      <c r="E111" t="s">
        <v>531</v>
      </c>
      <c r="F111" t="s">
        <v>2266</v>
      </c>
      <c r="G111" t="s">
        <v>533</v>
      </c>
      <c r="H111" t="s">
        <v>2267</v>
      </c>
      <c r="I111" t="s">
        <v>2268</v>
      </c>
      <c r="J111" t="s">
        <v>4728</v>
      </c>
      <c r="K111" t="s">
        <v>2078</v>
      </c>
      <c r="L111" t="s">
        <v>2269</v>
      </c>
      <c r="M111" t="s">
        <v>2270</v>
      </c>
      <c r="N111" t="s">
        <v>568</v>
      </c>
      <c r="O111" t="s">
        <v>541</v>
      </c>
      <c r="P111" t="s">
        <v>597</v>
      </c>
      <c r="Q111" t="s">
        <v>541</v>
      </c>
      <c r="R111" t="s">
        <v>543</v>
      </c>
      <c r="S111" t="s">
        <v>541</v>
      </c>
      <c r="T111" t="s">
        <v>543</v>
      </c>
      <c r="U111" t="s">
        <v>541</v>
      </c>
      <c r="V111" t="s">
        <v>543</v>
      </c>
      <c r="W111" t="s">
        <v>2271</v>
      </c>
      <c r="X111" t="s">
        <v>2272</v>
      </c>
      <c r="Y111" t="s">
        <v>533</v>
      </c>
      <c r="Z111" t="s">
        <v>2273</v>
      </c>
      <c r="AA111" t="s">
        <v>2103</v>
      </c>
      <c r="AB111" t="s">
        <v>2120</v>
      </c>
      <c r="AC111" t="s">
        <v>2274</v>
      </c>
      <c r="AD111" t="s">
        <v>2275</v>
      </c>
      <c r="AE111" t="s">
        <v>4729</v>
      </c>
      <c r="AF111" t="s">
        <v>533</v>
      </c>
      <c r="AG111" t="s">
        <v>2276</v>
      </c>
      <c r="AH111" t="s">
        <v>2103</v>
      </c>
      <c r="AI111" t="s">
        <v>2120</v>
      </c>
      <c r="AJ111" t="s">
        <v>2277</v>
      </c>
    </row>
    <row r="112" spans="1:72" x14ac:dyDescent="0.3">
      <c r="A112" t="s">
        <v>2278</v>
      </c>
      <c r="B112" t="s">
        <v>2279</v>
      </c>
      <c r="C112" t="s">
        <v>2231</v>
      </c>
      <c r="D112" t="s">
        <v>530</v>
      </c>
      <c r="E112" t="s">
        <v>531</v>
      </c>
      <c r="F112" t="s">
        <v>2280</v>
      </c>
      <c r="G112" t="s">
        <v>533</v>
      </c>
      <c r="H112" t="s">
        <v>2281</v>
      </c>
      <c r="I112" t="s">
        <v>2282</v>
      </c>
      <c r="J112" t="s">
        <v>2283</v>
      </c>
      <c r="K112" t="s">
        <v>2284</v>
      </c>
      <c r="L112" t="s">
        <v>2285</v>
      </c>
      <c r="M112" t="s">
        <v>2286</v>
      </c>
      <c r="N112" t="s">
        <v>848</v>
      </c>
      <c r="O112" t="s">
        <v>541</v>
      </c>
      <c r="P112" t="s">
        <v>542</v>
      </c>
      <c r="Q112" t="s">
        <v>541</v>
      </c>
      <c r="R112" t="s">
        <v>543</v>
      </c>
      <c r="S112" t="s">
        <v>541</v>
      </c>
      <c r="T112" t="s">
        <v>543</v>
      </c>
      <c r="U112" t="s">
        <v>541</v>
      </c>
      <c r="V112" t="s">
        <v>543</v>
      </c>
      <c r="W112" t="s">
        <v>2287</v>
      </c>
      <c r="X112" t="s">
        <v>2254</v>
      </c>
      <c r="Y112" t="s">
        <v>533</v>
      </c>
      <c r="Z112" t="s">
        <v>2288</v>
      </c>
      <c r="AA112" t="s">
        <v>2103</v>
      </c>
      <c r="AB112" t="s">
        <v>2256</v>
      </c>
      <c r="AC112" t="s">
        <v>2289</v>
      </c>
      <c r="AD112" t="s">
        <v>2290</v>
      </c>
      <c r="AE112" t="s">
        <v>2291</v>
      </c>
      <c r="AF112" t="s">
        <v>533</v>
      </c>
      <c r="AG112" t="s">
        <v>2292</v>
      </c>
      <c r="AH112" t="s">
        <v>2103</v>
      </c>
      <c r="AI112" t="s">
        <v>2256</v>
      </c>
      <c r="AJ112" t="s">
        <v>2293</v>
      </c>
      <c r="AK112" t="s">
        <v>2294</v>
      </c>
      <c r="AL112" t="s">
        <v>2295</v>
      </c>
      <c r="AM112" t="s">
        <v>533</v>
      </c>
      <c r="AN112" t="s">
        <v>2296</v>
      </c>
      <c r="AO112" t="s">
        <v>2103</v>
      </c>
      <c r="AP112" t="s">
        <v>2256</v>
      </c>
      <c r="AQ112" t="s">
        <v>2297</v>
      </c>
      <c r="AR112" t="s">
        <v>2298</v>
      </c>
      <c r="AS112" t="s">
        <v>2299</v>
      </c>
      <c r="AT112" t="s">
        <v>533</v>
      </c>
      <c r="AU112" t="s">
        <v>981</v>
      </c>
      <c r="AV112" t="s">
        <v>549</v>
      </c>
      <c r="AW112" t="s">
        <v>868</v>
      </c>
      <c r="AX112" t="s">
        <v>2300</v>
      </c>
      <c r="AY112" t="s">
        <v>556</v>
      </c>
      <c r="BF112" t="s">
        <v>556</v>
      </c>
      <c r="BM112" t="s">
        <v>556</v>
      </c>
      <c r="BT112" t="s">
        <v>556</v>
      </c>
    </row>
    <row r="113" spans="1:72" x14ac:dyDescent="0.3">
      <c r="A113" t="s">
        <v>2301</v>
      </c>
      <c r="B113" t="s">
        <v>2302</v>
      </c>
      <c r="C113" t="s">
        <v>2231</v>
      </c>
      <c r="D113" t="s">
        <v>559</v>
      </c>
      <c r="E113" t="s">
        <v>531</v>
      </c>
      <c r="F113" t="s">
        <v>2303</v>
      </c>
      <c r="G113" t="s">
        <v>533</v>
      </c>
      <c r="H113" t="s">
        <v>2247</v>
      </c>
      <c r="I113" t="s">
        <v>2304</v>
      </c>
      <c r="J113" t="s">
        <v>2305</v>
      </c>
      <c r="K113" t="s">
        <v>2306</v>
      </c>
      <c r="L113" t="s">
        <v>551</v>
      </c>
      <c r="M113" t="s">
        <v>2307</v>
      </c>
      <c r="N113" t="s">
        <v>568</v>
      </c>
      <c r="O113" t="s">
        <v>541</v>
      </c>
      <c r="P113" t="s">
        <v>542</v>
      </c>
      <c r="Q113" t="s">
        <v>541</v>
      </c>
      <c r="R113" t="s">
        <v>542</v>
      </c>
      <c r="S113" t="s">
        <v>541</v>
      </c>
      <c r="T113" t="s">
        <v>597</v>
      </c>
      <c r="U113" t="s">
        <v>541</v>
      </c>
      <c r="V113" t="s">
        <v>597</v>
      </c>
      <c r="W113" t="s">
        <v>2308</v>
      </c>
      <c r="X113" t="s">
        <v>2309</v>
      </c>
      <c r="Y113" t="s">
        <v>533</v>
      </c>
      <c r="Z113" t="s">
        <v>2310</v>
      </c>
      <c r="AA113" t="s">
        <v>2103</v>
      </c>
      <c r="AB113" t="s">
        <v>2311</v>
      </c>
      <c r="AC113" t="s">
        <v>2312</v>
      </c>
      <c r="AD113" t="s">
        <v>2313</v>
      </c>
      <c r="AE113" t="s">
        <v>2314</v>
      </c>
      <c r="AF113" t="s">
        <v>533</v>
      </c>
      <c r="AG113" t="s">
        <v>2315</v>
      </c>
      <c r="AH113" t="s">
        <v>2103</v>
      </c>
      <c r="AI113" t="s">
        <v>2311</v>
      </c>
      <c r="AJ113" t="s">
        <v>2316</v>
      </c>
      <c r="AK113" t="s">
        <v>556</v>
      </c>
      <c r="AR113" t="s">
        <v>556</v>
      </c>
      <c r="AY113" t="s">
        <v>556</v>
      </c>
      <c r="BF113" t="s">
        <v>556</v>
      </c>
      <c r="BM113" t="s">
        <v>556</v>
      </c>
      <c r="BT113" t="s">
        <v>556</v>
      </c>
    </row>
    <row r="114" spans="1:72" x14ac:dyDescent="0.3">
      <c r="A114" t="s">
        <v>2317</v>
      </c>
      <c r="B114" t="s">
        <v>2318</v>
      </c>
      <c r="C114" t="s">
        <v>2231</v>
      </c>
      <c r="D114" t="s">
        <v>530</v>
      </c>
      <c r="E114" t="s">
        <v>531</v>
      </c>
      <c r="F114" t="s">
        <v>2319</v>
      </c>
      <c r="G114" t="s">
        <v>533</v>
      </c>
      <c r="H114" t="s">
        <v>2320</v>
      </c>
      <c r="I114" t="s">
        <v>2321</v>
      </c>
      <c r="J114" t="s">
        <v>2322</v>
      </c>
      <c r="K114" t="s">
        <v>2323</v>
      </c>
      <c r="L114" t="s">
        <v>2324</v>
      </c>
      <c r="M114" t="s">
        <v>2325</v>
      </c>
      <c r="N114" t="s">
        <v>568</v>
      </c>
      <c r="O114" t="s">
        <v>541</v>
      </c>
      <c r="P114" t="s">
        <v>597</v>
      </c>
      <c r="Q114" t="s">
        <v>541</v>
      </c>
      <c r="R114" t="s">
        <v>597</v>
      </c>
      <c r="S114" t="s">
        <v>541</v>
      </c>
      <c r="T114" t="s">
        <v>597</v>
      </c>
      <c r="U114" t="s">
        <v>541</v>
      </c>
      <c r="V114" t="s">
        <v>597</v>
      </c>
      <c r="W114" t="s">
        <v>2326</v>
      </c>
      <c r="X114" t="s">
        <v>2327</v>
      </c>
      <c r="Y114" t="s">
        <v>533</v>
      </c>
      <c r="Z114" t="s">
        <v>2328</v>
      </c>
      <c r="AA114" t="s">
        <v>2103</v>
      </c>
      <c r="AB114" t="s">
        <v>2328</v>
      </c>
      <c r="AC114" t="s">
        <v>2329</v>
      </c>
      <c r="AD114" t="s">
        <v>2330</v>
      </c>
      <c r="AE114" t="s">
        <v>2331</v>
      </c>
      <c r="AF114" t="s">
        <v>533</v>
      </c>
      <c r="AG114" t="s">
        <v>2332</v>
      </c>
      <c r="AH114" t="s">
        <v>2103</v>
      </c>
      <c r="AI114" t="s">
        <v>2333</v>
      </c>
      <c r="AJ114" t="s">
        <v>2334</v>
      </c>
      <c r="AK114" t="s">
        <v>2335</v>
      </c>
      <c r="AL114" t="s">
        <v>2336</v>
      </c>
      <c r="AM114" t="s">
        <v>533</v>
      </c>
      <c r="AN114" t="s">
        <v>2288</v>
      </c>
      <c r="AO114" t="s">
        <v>2103</v>
      </c>
      <c r="AP114" t="s">
        <v>2256</v>
      </c>
      <c r="AQ114" t="s">
        <v>2289</v>
      </c>
      <c r="AY114" t="s">
        <v>556</v>
      </c>
      <c r="BF114" t="s">
        <v>556</v>
      </c>
      <c r="BM114" t="s">
        <v>556</v>
      </c>
      <c r="BT114" t="s">
        <v>556</v>
      </c>
    </row>
    <row r="115" spans="1:72" x14ac:dyDescent="0.3">
      <c r="A115" t="s">
        <v>2337</v>
      </c>
      <c r="B115" t="s">
        <v>2338</v>
      </c>
      <c r="C115" t="s">
        <v>2339</v>
      </c>
      <c r="D115" t="s">
        <v>530</v>
      </c>
      <c r="E115" t="s">
        <v>531</v>
      </c>
      <c r="F115" t="s">
        <v>2340</v>
      </c>
      <c r="G115" t="s">
        <v>533</v>
      </c>
      <c r="H115" t="s">
        <v>2341</v>
      </c>
      <c r="I115" t="s">
        <v>2342</v>
      </c>
      <c r="J115" t="s">
        <v>2343</v>
      </c>
      <c r="K115" t="s">
        <v>2344</v>
      </c>
      <c r="L115" t="s">
        <v>2345</v>
      </c>
      <c r="M115" t="s">
        <v>2346</v>
      </c>
      <c r="N115" t="s">
        <v>848</v>
      </c>
      <c r="O115" t="s">
        <v>541</v>
      </c>
      <c r="P115" t="s">
        <v>597</v>
      </c>
      <c r="Q115" t="s">
        <v>541</v>
      </c>
      <c r="R115" t="s">
        <v>543</v>
      </c>
      <c r="S115" t="s">
        <v>541</v>
      </c>
      <c r="T115" t="s">
        <v>543</v>
      </c>
      <c r="U115" t="s">
        <v>541</v>
      </c>
      <c r="V115" t="s">
        <v>543</v>
      </c>
      <c r="W115" t="s">
        <v>2347</v>
      </c>
      <c r="X115" t="s">
        <v>2348</v>
      </c>
      <c r="Y115" t="s">
        <v>1233</v>
      </c>
      <c r="Z115" t="s">
        <v>2349</v>
      </c>
      <c r="AA115" t="s">
        <v>2350</v>
      </c>
      <c r="AB115" t="s">
        <v>2351</v>
      </c>
      <c r="AC115" t="s">
        <v>2352</v>
      </c>
      <c r="AD115" t="s">
        <v>2353</v>
      </c>
      <c r="AE115" t="s">
        <v>980</v>
      </c>
      <c r="AF115" t="s">
        <v>533</v>
      </c>
      <c r="AG115" t="s">
        <v>2354</v>
      </c>
      <c r="AH115" t="s">
        <v>549</v>
      </c>
      <c r="AI115" t="s">
        <v>868</v>
      </c>
      <c r="AJ115" t="s">
        <v>2355</v>
      </c>
      <c r="AK115" t="s">
        <v>556</v>
      </c>
      <c r="AR115" t="s">
        <v>556</v>
      </c>
      <c r="AY115" t="s">
        <v>556</v>
      </c>
      <c r="BF115" t="s">
        <v>556</v>
      </c>
      <c r="BM115" t="s">
        <v>556</v>
      </c>
      <c r="BT115" t="s">
        <v>556</v>
      </c>
    </row>
    <row r="116" spans="1:72" x14ac:dyDescent="0.3">
      <c r="A116" t="s">
        <v>2356</v>
      </c>
      <c r="B116" t="s">
        <v>2357</v>
      </c>
      <c r="C116" t="s">
        <v>2339</v>
      </c>
      <c r="D116" t="s">
        <v>559</v>
      </c>
      <c r="E116" t="s">
        <v>531</v>
      </c>
      <c r="F116" t="s">
        <v>2358</v>
      </c>
      <c r="G116" t="s">
        <v>561</v>
      </c>
      <c r="H116" t="s">
        <v>2359</v>
      </c>
      <c r="I116" t="s">
        <v>2360</v>
      </c>
      <c r="J116" t="s">
        <v>2361</v>
      </c>
      <c r="K116" t="s">
        <v>2362</v>
      </c>
      <c r="L116" t="s">
        <v>2363</v>
      </c>
      <c r="M116" t="s">
        <v>2364</v>
      </c>
      <c r="N116" t="s">
        <v>568</v>
      </c>
      <c r="O116" t="s">
        <v>541</v>
      </c>
      <c r="P116" t="s">
        <v>597</v>
      </c>
      <c r="Q116" t="s">
        <v>541</v>
      </c>
      <c r="R116" t="s">
        <v>597</v>
      </c>
      <c r="S116" t="s">
        <v>541</v>
      </c>
      <c r="T116" t="s">
        <v>597</v>
      </c>
      <c r="U116" t="s">
        <v>541</v>
      </c>
      <c r="V116" t="s">
        <v>597</v>
      </c>
      <c r="W116" t="s">
        <v>2365</v>
      </c>
      <c r="X116" t="s">
        <v>2366</v>
      </c>
      <c r="Y116" t="s">
        <v>561</v>
      </c>
      <c r="Z116" t="s">
        <v>2367</v>
      </c>
      <c r="AA116" t="s">
        <v>2350</v>
      </c>
      <c r="AB116" t="s">
        <v>2368</v>
      </c>
      <c r="AD116" t="s">
        <v>2369</v>
      </c>
      <c r="AE116" t="s">
        <v>2370</v>
      </c>
      <c r="AF116" t="s">
        <v>561</v>
      </c>
      <c r="AG116" t="s">
        <v>2371</v>
      </c>
      <c r="AH116" t="s">
        <v>2372</v>
      </c>
      <c r="AI116" t="s">
        <v>2373</v>
      </c>
      <c r="AJ116" t="s">
        <v>2374</v>
      </c>
      <c r="AK116" t="s">
        <v>556</v>
      </c>
      <c r="AR116" t="s">
        <v>556</v>
      </c>
      <c r="AY116" t="s">
        <v>556</v>
      </c>
      <c r="BF116" t="s">
        <v>556</v>
      </c>
      <c r="BM116" t="s">
        <v>556</v>
      </c>
      <c r="BT116" t="s">
        <v>556</v>
      </c>
    </row>
    <row r="117" spans="1:72" x14ac:dyDescent="0.3">
      <c r="A117" t="s">
        <v>2375</v>
      </c>
      <c r="B117" t="s">
        <v>2376</v>
      </c>
      <c r="C117" t="s">
        <v>2339</v>
      </c>
      <c r="D117" t="s">
        <v>530</v>
      </c>
      <c r="E117" t="s">
        <v>531</v>
      </c>
      <c r="F117" t="s">
        <v>2340</v>
      </c>
      <c r="G117" t="s">
        <v>533</v>
      </c>
      <c r="H117" t="s">
        <v>2377</v>
      </c>
      <c r="I117" t="s">
        <v>2378</v>
      </c>
      <c r="J117" t="s">
        <v>2379</v>
      </c>
      <c r="K117" t="s">
        <v>2380</v>
      </c>
      <c r="L117" t="s">
        <v>2381</v>
      </c>
      <c r="M117" t="s">
        <v>2382</v>
      </c>
      <c r="N117" t="s">
        <v>848</v>
      </c>
      <c r="O117" t="s">
        <v>541</v>
      </c>
      <c r="P117" t="s">
        <v>597</v>
      </c>
      <c r="Q117" t="s">
        <v>541</v>
      </c>
      <c r="R117" t="s">
        <v>543</v>
      </c>
      <c r="S117" t="s">
        <v>541</v>
      </c>
      <c r="T117" t="s">
        <v>543</v>
      </c>
      <c r="U117" t="s">
        <v>541</v>
      </c>
      <c r="V117" t="s">
        <v>543</v>
      </c>
      <c r="W117" t="s">
        <v>2383</v>
      </c>
      <c r="X117" t="s">
        <v>2384</v>
      </c>
      <c r="Y117" t="s">
        <v>1233</v>
      </c>
      <c r="Z117" t="s">
        <v>2385</v>
      </c>
      <c r="AA117" t="s">
        <v>2386</v>
      </c>
      <c r="AB117" t="s">
        <v>1914</v>
      </c>
      <c r="AC117" t="s">
        <v>2387</v>
      </c>
      <c r="AD117" t="s">
        <v>2388</v>
      </c>
      <c r="AE117" t="s">
        <v>980</v>
      </c>
      <c r="AF117" t="s">
        <v>533</v>
      </c>
      <c r="AG117" t="s">
        <v>1904</v>
      </c>
      <c r="AH117" t="s">
        <v>549</v>
      </c>
      <c r="AI117" t="s">
        <v>868</v>
      </c>
      <c r="AJ117" t="s">
        <v>2355</v>
      </c>
      <c r="AK117" t="s">
        <v>556</v>
      </c>
      <c r="AR117" t="s">
        <v>556</v>
      </c>
      <c r="AY117" t="s">
        <v>556</v>
      </c>
      <c r="BF117" t="s">
        <v>556</v>
      </c>
      <c r="BM117" t="s">
        <v>556</v>
      </c>
      <c r="BT117" t="s">
        <v>556</v>
      </c>
    </row>
    <row r="118" spans="1:72" x14ac:dyDescent="0.3">
      <c r="A118" t="s">
        <v>4730</v>
      </c>
      <c r="B118" t="s">
        <v>4731</v>
      </c>
      <c r="C118" t="s">
        <v>4732</v>
      </c>
      <c r="D118" t="s">
        <v>530</v>
      </c>
      <c r="E118" t="s">
        <v>531</v>
      </c>
      <c r="F118" t="s">
        <v>4733</v>
      </c>
      <c r="G118" t="s">
        <v>533</v>
      </c>
      <c r="H118" t="s">
        <v>4734</v>
      </c>
      <c r="I118" t="s">
        <v>4735</v>
      </c>
      <c r="J118" t="s">
        <v>4736</v>
      </c>
      <c r="K118" t="s">
        <v>4737</v>
      </c>
      <c r="L118" t="s">
        <v>4738</v>
      </c>
      <c r="M118" t="s">
        <v>4739</v>
      </c>
      <c r="N118" t="s">
        <v>568</v>
      </c>
      <c r="O118" t="s">
        <v>541</v>
      </c>
      <c r="P118" t="s">
        <v>597</v>
      </c>
      <c r="Q118" t="s">
        <v>544</v>
      </c>
      <c r="R118" t="s">
        <v>545</v>
      </c>
      <c r="S118" t="s">
        <v>541</v>
      </c>
      <c r="T118" t="s">
        <v>597</v>
      </c>
      <c r="U118" t="s">
        <v>544</v>
      </c>
      <c r="V118" t="s">
        <v>545</v>
      </c>
      <c r="W118" t="s">
        <v>4740</v>
      </c>
      <c r="X118" t="s">
        <v>4741</v>
      </c>
      <c r="Y118" t="s">
        <v>533</v>
      </c>
      <c r="Z118" t="s">
        <v>4742</v>
      </c>
      <c r="AA118" t="s">
        <v>4743</v>
      </c>
      <c r="AB118" t="s">
        <v>4733</v>
      </c>
      <c r="AC118" t="s">
        <v>4744</v>
      </c>
    </row>
    <row r="119" spans="1:72" x14ac:dyDescent="0.3">
      <c r="A119" t="s">
        <v>4745</v>
      </c>
      <c r="B119" t="s">
        <v>4746</v>
      </c>
      <c r="C119" t="s">
        <v>4732</v>
      </c>
      <c r="D119" t="s">
        <v>530</v>
      </c>
      <c r="E119" t="s">
        <v>531</v>
      </c>
      <c r="F119" t="s">
        <v>4747</v>
      </c>
      <c r="G119" t="s">
        <v>533</v>
      </c>
      <c r="H119" t="s">
        <v>4748</v>
      </c>
      <c r="I119" t="s">
        <v>4749</v>
      </c>
      <c r="J119" t="s">
        <v>4750</v>
      </c>
      <c r="K119" t="s">
        <v>4751</v>
      </c>
      <c r="L119" t="s">
        <v>4752</v>
      </c>
      <c r="M119" t="s">
        <v>4753</v>
      </c>
      <c r="N119" t="s">
        <v>568</v>
      </c>
      <c r="O119" t="s">
        <v>541</v>
      </c>
      <c r="P119" t="s">
        <v>597</v>
      </c>
      <c r="Q119" t="s">
        <v>541</v>
      </c>
      <c r="R119" t="s">
        <v>597</v>
      </c>
      <c r="S119" t="s">
        <v>541</v>
      </c>
      <c r="T119" t="s">
        <v>597</v>
      </c>
      <c r="U119" t="s">
        <v>541</v>
      </c>
      <c r="V119" t="s">
        <v>597</v>
      </c>
      <c r="W119" t="s">
        <v>4754</v>
      </c>
      <c r="X119" t="s">
        <v>4755</v>
      </c>
      <c r="Y119" t="s">
        <v>533</v>
      </c>
      <c r="Z119" t="s">
        <v>4756</v>
      </c>
      <c r="AA119" t="s">
        <v>4757</v>
      </c>
      <c r="AB119" t="s">
        <v>4747</v>
      </c>
      <c r="AC119" t="s">
        <v>4758</v>
      </c>
    </row>
    <row r="120" spans="1:72" x14ac:dyDescent="0.3">
      <c r="A120" t="s">
        <v>2389</v>
      </c>
      <c r="B120" t="s">
        <v>2390</v>
      </c>
      <c r="C120" t="s">
        <v>2391</v>
      </c>
      <c r="D120" t="s">
        <v>530</v>
      </c>
      <c r="E120" t="s">
        <v>531</v>
      </c>
      <c r="F120" t="s">
        <v>1603</v>
      </c>
      <c r="G120" t="s">
        <v>533</v>
      </c>
      <c r="H120" t="s">
        <v>2392</v>
      </c>
      <c r="I120" t="s">
        <v>2393</v>
      </c>
      <c r="J120" t="s">
        <v>2394</v>
      </c>
      <c r="K120" t="s">
        <v>2395</v>
      </c>
      <c r="L120" t="s">
        <v>551</v>
      </c>
      <c r="M120" t="s">
        <v>551</v>
      </c>
      <c r="N120" t="s">
        <v>540</v>
      </c>
      <c r="O120" t="s">
        <v>541</v>
      </c>
      <c r="P120" t="s">
        <v>543</v>
      </c>
      <c r="Q120" t="s">
        <v>541</v>
      </c>
      <c r="R120" t="s">
        <v>543</v>
      </c>
      <c r="S120" t="s">
        <v>541</v>
      </c>
      <c r="T120" t="s">
        <v>543</v>
      </c>
      <c r="U120" t="s">
        <v>541</v>
      </c>
      <c r="V120" t="s">
        <v>543</v>
      </c>
      <c r="W120" t="s">
        <v>2396</v>
      </c>
      <c r="X120" t="s">
        <v>2397</v>
      </c>
      <c r="Y120" t="s">
        <v>533</v>
      </c>
      <c r="Z120" t="s">
        <v>2398</v>
      </c>
      <c r="AA120" t="s">
        <v>2399</v>
      </c>
      <c r="AB120" t="s">
        <v>1603</v>
      </c>
      <c r="AC120" t="s">
        <v>694</v>
      </c>
      <c r="AD120" t="s">
        <v>2400</v>
      </c>
      <c r="AE120" t="s">
        <v>980</v>
      </c>
      <c r="AF120" t="s">
        <v>533</v>
      </c>
      <c r="AG120" t="s">
        <v>981</v>
      </c>
      <c r="AH120" t="s">
        <v>549</v>
      </c>
      <c r="AI120" t="s">
        <v>868</v>
      </c>
      <c r="AJ120" t="s">
        <v>694</v>
      </c>
    </row>
    <row r="121" spans="1:72" x14ac:dyDescent="0.3">
      <c r="A121" t="s">
        <v>2401</v>
      </c>
      <c r="B121" t="s">
        <v>2402</v>
      </c>
      <c r="C121" t="s">
        <v>2391</v>
      </c>
      <c r="D121" t="s">
        <v>559</v>
      </c>
      <c r="E121" t="s">
        <v>531</v>
      </c>
      <c r="F121" t="s">
        <v>2403</v>
      </c>
      <c r="G121" t="s">
        <v>561</v>
      </c>
      <c r="H121" t="s">
        <v>2404</v>
      </c>
      <c r="I121" t="s">
        <v>2405</v>
      </c>
      <c r="J121" t="s">
        <v>2406</v>
      </c>
      <c r="K121" t="s">
        <v>2407</v>
      </c>
      <c r="L121" t="s">
        <v>2408</v>
      </c>
      <c r="M121" t="s">
        <v>2409</v>
      </c>
      <c r="N121" t="s">
        <v>663</v>
      </c>
      <c r="O121" t="s">
        <v>541</v>
      </c>
      <c r="P121" t="s">
        <v>542</v>
      </c>
      <c r="Q121" t="s">
        <v>541</v>
      </c>
      <c r="R121" t="s">
        <v>597</v>
      </c>
      <c r="S121" t="s">
        <v>541</v>
      </c>
      <c r="T121" t="s">
        <v>597</v>
      </c>
      <c r="U121" t="s">
        <v>541</v>
      </c>
      <c r="V121" t="s">
        <v>597</v>
      </c>
      <c r="W121" t="s">
        <v>2410</v>
      </c>
      <c r="X121" t="s">
        <v>2411</v>
      </c>
      <c r="Y121" t="s">
        <v>561</v>
      </c>
      <c r="Z121" t="s">
        <v>2412</v>
      </c>
      <c r="AA121" t="s">
        <v>2413</v>
      </c>
      <c r="AB121" t="s">
        <v>1603</v>
      </c>
      <c r="AC121" t="s">
        <v>2414</v>
      </c>
      <c r="AD121" t="s">
        <v>2415</v>
      </c>
      <c r="AE121" t="s">
        <v>2416</v>
      </c>
      <c r="AF121" t="s">
        <v>561</v>
      </c>
      <c r="AG121" t="s">
        <v>2417</v>
      </c>
      <c r="AH121" t="s">
        <v>2413</v>
      </c>
      <c r="AI121" t="s">
        <v>1603</v>
      </c>
      <c r="AJ121" t="s">
        <v>2418</v>
      </c>
    </row>
    <row r="122" spans="1:72" x14ac:dyDescent="0.3">
      <c r="A122" t="s">
        <v>2419</v>
      </c>
      <c r="B122" t="s">
        <v>4759</v>
      </c>
      <c r="C122" t="s">
        <v>2391</v>
      </c>
      <c r="D122" t="s">
        <v>530</v>
      </c>
      <c r="E122" t="s">
        <v>531</v>
      </c>
      <c r="F122" t="s">
        <v>4760</v>
      </c>
      <c r="G122" t="s">
        <v>533</v>
      </c>
      <c r="H122" t="s">
        <v>4761</v>
      </c>
      <c r="I122" t="s">
        <v>4762</v>
      </c>
      <c r="J122" t="s">
        <v>4763</v>
      </c>
      <c r="K122" t="s">
        <v>2460</v>
      </c>
      <c r="L122" t="s">
        <v>4764</v>
      </c>
      <c r="M122" t="s">
        <v>4765</v>
      </c>
      <c r="N122" t="s">
        <v>540</v>
      </c>
      <c r="O122" t="s">
        <v>541</v>
      </c>
      <c r="P122" t="s">
        <v>597</v>
      </c>
      <c r="Q122" t="s">
        <v>541</v>
      </c>
      <c r="R122" t="s">
        <v>543</v>
      </c>
      <c r="S122" t="s">
        <v>541</v>
      </c>
      <c r="T122" t="s">
        <v>543</v>
      </c>
      <c r="U122" t="s">
        <v>541</v>
      </c>
      <c r="V122" t="s">
        <v>543</v>
      </c>
      <c r="W122" t="s">
        <v>2428</v>
      </c>
      <c r="X122" t="s">
        <v>4766</v>
      </c>
      <c r="Y122" t="s">
        <v>533</v>
      </c>
      <c r="Z122" t="s">
        <v>4767</v>
      </c>
      <c r="AA122" t="s">
        <v>4768</v>
      </c>
      <c r="AB122" t="s">
        <v>2468</v>
      </c>
      <c r="AC122" t="s">
        <v>4769</v>
      </c>
      <c r="AD122" t="s">
        <v>2432</v>
      </c>
      <c r="AE122" t="s">
        <v>4770</v>
      </c>
      <c r="AF122" t="s">
        <v>533</v>
      </c>
      <c r="AG122" t="s">
        <v>4771</v>
      </c>
      <c r="AH122" t="s">
        <v>4768</v>
      </c>
      <c r="AI122" t="s">
        <v>2468</v>
      </c>
      <c r="AJ122" t="s">
        <v>4772</v>
      </c>
    </row>
    <row r="123" spans="1:72" x14ac:dyDescent="0.3">
      <c r="A123" t="s">
        <v>2436</v>
      </c>
      <c r="B123" t="s">
        <v>2437</v>
      </c>
      <c r="C123" t="s">
        <v>2391</v>
      </c>
      <c r="D123" t="s">
        <v>559</v>
      </c>
      <c r="E123" t="s">
        <v>531</v>
      </c>
      <c r="F123" t="s">
        <v>2438</v>
      </c>
      <c r="G123" t="s">
        <v>561</v>
      </c>
      <c r="H123" t="s">
        <v>2439</v>
      </c>
      <c r="I123" t="s">
        <v>2440</v>
      </c>
      <c r="J123" t="s">
        <v>2441</v>
      </c>
      <c r="K123" t="s">
        <v>2442</v>
      </c>
      <c r="L123" t="s">
        <v>2443</v>
      </c>
      <c r="M123" t="s">
        <v>2444</v>
      </c>
      <c r="N123" t="s">
        <v>568</v>
      </c>
      <c r="O123" t="s">
        <v>541</v>
      </c>
      <c r="P123" t="s">
        <v>597</v>
      </c>
      <c r="Q123" t="s">
        <v>541</v>
      </c>
      <c r="R123" t="s">
        <v>597</v>
      </c>
      <c r="S123" t="s">
        <v>541</v>
      </c>
      <c r="T123" t="s">
        <v>597</v>
      </c>
      <c r="U123" t="s">
        <v>541</v>
      </c>
      <c r="V123" t="s">
        <v>597</v>
      </c>
      <c r="W123" t="s">
        <v>2445</v>
      </c>
      <c r="X123" t="s">
        <v>2446</v>
      </c>
      <c r="Y123" t="s">
        <v>561</v>
      </c>
      <c r="Z123" t="s">
        <v>2447</v>
      </c>
      <c r="AA123" t="s">
        <v>2448</v>
      </c>
      <c r="AB123" t="s">
        <v>2449</v>
      </c>
      <c r="AC123" t="s">
        <v>551</v>
      </c>
      <c r="AD123" t="s">
        <v>2450</v>
      </c>
      <c r="AE123" t="s">
        <v>2451</v>
      </c>
      <c r="AF123" t="s">
        <v>561</v>
      </c>
      <c r="AG123" t="s">
        <v>2452</v>
      </c>
      <c r="AH123" t="s">
        <v>2453</v>
      </c>
      <c r="AI123" t="s">
        <v>2438</v>
      </c>
      <c r="AJ123" t="s">
        <v>2454</v>
      </c>
      <c r="AK123" t="s">
        <v>556</v>
      </c>
      <c r="AR123" t="s">
        <v>556</v>
      </c>
      <c r="AY123" t="s">
        <v>556</v>
      </c>
      <c r="BF123" t="s">
        <v>556</v>
      </c>
      <c r="BM123" t="s">
        <v>556</v>
      </c>
      <c r="BT123" t="s">
        <v>556</v>
      </c>
    </row>
    <row r="124" spans="1:72" x14ac:dyDescent="0.3">
      <c r="A124" t="s">
        <v>2455</v>
      </c>
      <c r="B124" t="s">
        <v>2456</v>
      </c>
      <c r="C124" t="s">
        <v>2391</v>
      </c>
      <c r="D124" t="s">
        <v>2421</v>
      </c>
      <c r="E124" t="s">
        <v>531</v>
      </c>
      <c r="F124" t="s">
        <v>2456</v>
      </c>
      <c r="G124" t="s">
        <v>533</v>
      </c>
      <c r="H124" t="s">
        <v>2457</v>
      </c>
      <c r="I124" t="s">
        <v>2458</v>
      </c>
      <c r="J124" t="s">
        <v>2459</v>
      </c>
      <c r="K124" t="s">
        <v>2460</v>
      </c>
      <c r="L124" t="s">
        <v>694</v>
      </c>
      <c r="M124" t="s">
        <v>2461</v>
      </c>
      <c r="N124" t="s">
        <v>540</v>
      </c>
      <c r="O124" t="s">
        <v>541</v>
      </c>
      <c r="P124" t="s">
        <v>543</v>
      </c>
      <c r="Q124" t="s">
        <v>541</v>
      </c>
      <c r="R124" t="s">
        <v>543</v>
      </c>
      <c r="S124" t="s">
        <v>541</v>
      </c>
      <c r="T124" t="s">
        <v>543</v>
      </c>
      <c r="U124" t="s">
        <v>541</v>
      </c>
      <c r="V124" t="s">
        <v>543</v>
      </c>
      <c r="W124" t="s">
        <v>2462</v>
      </c>
      <c r="X124" t="s">
        <v>2463</v>
      </c>
      <c r="Y124" t="s">
        <v>533</v>
      </c>
      <c r="Z124" t="s">
        <v>2464</v>
      </c>
      <c r="AA124" t="s">
        <v>2399</v>
      </c>
      <c r="AB124" t="s">
        <v>2431</v>
      </c>
      <c r="AC124" t="s">
        <v>694</v>
      </c>
      <c r="AD124" t="s">
        <v>2465</v>
      </c>
      <c r="AE124" t="s">
        <v>2433</v>
      </c>
      <c r="AF124" t="s">
        <v>533</v>
      </c>
      <c r="AG124" t="s">
        <v>2434</v>
      </c>
      <c r="AH124" t="s">
        <v>2435</v>
      </c>
      <c r="AI124" t="s">
        <v>2431</v>
      </c>
      <c r="AJ124" t="s">
        <v>694</v>
      </c>
    </row>
    <row r="125" spans="1:72" x14ac:dyDescent="0.3">
      <c r="A125" t="s">
        <v>2466</v>
      </c>
      <c r="B125" t="s">
        <v>2467</v>
      </c>
      <c r="C125" t="s">
        <v>2391</v>
      </c>
      <c r="D125" t="s">
        <v>559</v>
      </c>
      <c r="E125" t="s">
        <v>531</v>
      </c>
      <c r="F125" t="s">
        <v>2468</v>
      </c>
      <c r="G125" t="s">
        <v>561</v>
      </c>
      <c r="H125" t="s">
        <v>2469</v>
      </c>
      <c r="I125" t="s">
        <v>2470</v>
      </c>
      <c r="J125" t="s">
        <v>2471</v>
      </c>
      <c r="K125" t="s">
        <v>2460</v>
      </c>
      <c r="L125" t="s">
        <v>2443</v>
      </c>
      <c r="M125" t="s">
        <v>2472</v>
      </c>
      <c r="N125" t="s">
        <v>568</v>
      </c>
      <c r="O125" t="s">
        <v>541</v>
      </c>
      <c r="P125" t="s">
        <v>597</v>
      </c>
      <c r="Q125" t="s">
        <v>541</v>
      </c>
      <c r="R125" t="s">
        <v>543</v>
      </c>
      <c r="S125" t="s">
        <v>541</v>
      </c>
      <c r="T125" t="s">
        <v>543</v>
      </c>
      <c r="U125" t="s">
        <v>541</v>
      </c>
      <c r="V125" t="s">
        <v>543</v>
      </c>
      <c r="W125" t="s">
        <v>2473</v>
      </c>
      <c r="X125" t="s">
        <v>2471</v>
      </c>
      <c r="Y125" t="s">
        <v>561</v>
      </c>
      <c r="Z125" t="s">
        <v>2474</v>
      </c>
      <c r="AA125" t="s">
        <v>2475</v>
      </c>
      <c r="AB125" t="s">
        <v>2468</v>
      </c>
      <c r="AC125" t="s">
        <v>2476</v>
      </c>
    </row>
    <row r="126" spans="1:72" x14ac:dyDescent="0.3">
      <c r="A126" t="s">
        <v>2477</v>
      </c>
      <c r="B126" t="s">
        <v>2478</v>
      </c>
      <c r="C126" t="s">
        <v>2391</v>
      </c>
      <c r="D126" t="s">
        <v>530</v>
      </c>
      <c r="E126" t="s">
        <v>531</v>
      </c>
      <c r="F126" t="s">
        <v>2479</v>
      </c>
      <c r="G126" t="s">
        <v>533</v>
      </c>
      <c r="I126" t="s">
        <v>2480</v>
      </c>
      <c r="J126" t="s">
        <v>2481</v>
      </c>
      <c r="K126" t="s">
        <v>2460</v>
      </c>
      <c r="L126" t="s">
        <v>694</v>
      </c>
      <c r="M126" t="s">
        <v>2461</v>
      </c>
      <c r="N126" t="s">
        <v>540</v>
      </c>
      <c r="O126" t="s">
        <v>541</v>
      </c>
      <c r="P126" t="s">
        <v>543</v>
      </c>
      <c r="Q126" t="s">
        <v>541</v>
      </c>
      <c r="R126" t="s">
        <v>543</v>
      </c>
      <c r="S126" t="s">
        <v>541</v>
      </c>
      <c r="T126" t="s">
        <v>543</v>
      </c>
      <c r="U126" t="s">
        <v>541</v>
      </c>
      <c r="V126" t="s">
        <v>543</v>
      </c>
      <c r="W126" t="s">
        <v>2482</v>
      </c>
      <c r="X126" t="s">
        <v>2483</v>
      </c>
      <c r="Y126" t="s">
        <v>533</v>
      </c>
      <c r="Z126" t="s">
        <v>2484</v>
      </c>
      <c r="AA126" t="s">
        <v>2399</v>
      </c>
      <c r="AB126" t="s">
        <v>1603</v>
      </c>
      <c r="AC126" t="s">
        <v>694</v>
      </c>
      <c r="AD126" t="s">
        <v>2485</v>
      </c>
      <c r="AE126" t="s">
        <v>2486</v>
      </c>
      <c r="AF126" t="s">
        <v>533</v>
      </c>
      <c r="AG126" t="s">
        <v>2487</v>
      </c>
      <c r="AH126" t="s">
        <v>1238</v>
      </c>
      <c r="AI126" t="s">
        <v>868</v>
      </c>
      <c r="AJ126" t="s">
        <v>694</v>
      </c>
    </row>
    <row r="127" spans="1:72" x14ac:dyDescent="0.3">
      <c r="A127" t="s">
        <v>2488</v>
      </c>
      <c r="B127" t="s">
        <v>2489</v>
      </c>
      <c r="C127" t="s">
        <v>2391</v>
      </c>
      <c r="D127" t="s">
        <v>530</v>
      </c>
      <c r="E127" t="s">
        <v>531</v>
      </c>
      <c r="F127" t="s">
        <v>532</v>
      </c>
      <c r="G127" t="s">
        <v>533</v>
      </c>
      <c r="H127" t="s">
        <v>2490</v>
      </c>
      <c r="I127" t="s">
        <v>2491</v>
      </c>
      <c r="J127" t="s">
        <v>2492</v>
      </c>
      <c r="K127" t="s">
        <v>2493</v>
      </c>
      <c r="L127" t="s">
        <v>551</v>
      </c>
      <c r="M127" t="s">
        <v>2494</v>
      </c>
      <c r="N127" t="s">
        <v>848</v>
      </c>
      <c r="O127" t="s">
        <v>541</v>
      </c>
      <c r="P127" t="s">
        <v>543</v>
      </c>
      <c r="Q127" t="s">
        <v>541</v>
      </c>
      <c r="R127" t="s">
        <v>543</v>
      </c>
      <c r="S127" t="s">
        <v>541</v>
      </c>
      <c r="T127" t="s">
        <v>543</v>
      </c>
      <c r="U127" t="s">
        <v>541</v>
      </c>
      <c r="V127" t="s">
        <v>543</v>
      </c>
      <c r="W127" t="s">
        <v>2495</v>
      </c>
      <c r="X127" t="s">
        <v>2496</v>
      </c>
      <c r="Y127" t="s">
        <v>533</v>
      </c>
      <c r="Z127" t="s">
        <v>2497</v>
      </c>
      <c r="AA127" t="s">
        <v>2498</v>
      </c>
      <c r="AB127" t="s">
        <v>654</v>
      </c>
      <c r="AC127" t="s">
        <v>2499</v>
      </c>
      <c r="AD127" t="s">
        <v>2500</v>
      </c>
      <c r="AE127" t="s">
        <v>2501</v>
      </c>
      <c r="AF127" t="s">
        <v>533</v>
      </c>
      <c r="AG127" t="s">
        <v>2502</v>
      </c>
      <c r="AH127" t="s">
        <v>549</v>
      </c>
      <c r="AI127" t="s">
        <v>550</v>
      </c>
      <c r="AJ127" t="s">
        <v>2503</v>
      </c>
      <c r="AK127" t="s">
        <v>556</v>
      </c>
      <c r="AR127" t="s">
        <v>556</v>
      </c>
      <c r="AY127" t="s">
        <v>556</v>
      </c>
      <c r="BF127" t="s">
        <v>556</v>
      </c>
      <c r="BM127" t="s">
        <v>556</v>
      </c>
      <c r="BT127" t="s">
        <v>556</v>
      </c>
    </row>
    <row r="128" spans="1:72" x14ac:dyDescent="0.3">
      <c r="A128" t="s">
        <v>4773</v>
      </c>
      <c r="B128" t="s">
        <v>4774</v>
      </c>
      <c r="C128" t="s">
        <v>2391</v>
      </c>
      <c r="D128" t="s">
        <v>530</v>
      </c>
      <c r="E128" t="s">
        <v>531</v>
      </c>
      <c r="F128" t="s">
        <v>4775</v>
      </c>
      <c r="G128" t="s">
        <v>533</v>
      </c>
      <c r="H128" t="s">
        <v>4776</v>
      </c>
      <c r="I128" t="s">
        <v>4777</v>
      </c>
      <c r="J128" t="s">
        <v>4778</v>
      </c>
      <c r="K128" t="s">
        <v>2460</v>
      </c>
      <c r="L128" t="s">
        <v>4779</v>
      </c>
      <c r="M128" t="s">
        <v>4780</v>
      </c>
      <c r="N128" t="s">
        <v>540</v>
      </c>
      <c r="O128" t="s">
        <v>541</v>
      </c>
      <c r="P128" t="s">
        <v>597</v>
      </c>
      <c r="Q128" t="s">
        <v>541</v>
      </c>
      <c r="R128" t="s">
        <v>543</v>
      </c>
      <c r="S128" t="s">
        <v>541</v>
      </c>
      <c r="T128" t="s">
        <v>543</v>
      </c>
      <c r="U128" t="s">
        <v>541</v>
      </c>
      <c r="V128" t="s">
        <v>543</v>
      </c>
      <c r="W128" t="s">
        <v>4781</v>
      </c>
      <c r="X128" t="s">
        <v>4782</v>
      </c>
      <c r="Y128" t="s">
        <v>533</v>
      </c>
      <c r="Z128" t="s">
        <v>4783</v>
      </c>
      <c r="AA128" t="s">
        <v>4768</v>
      </c>
      <c r="AB128" t="s">
        <v>4784</v>
      </c>
      <c r="AC128" t="s">
        <v>4769</v>
      </c>
      <c r="AD128" t="s">
        <v>4785</v>
      </c>
      <c r="AE128" t="s">
        <v>4786</v>
      </c>
      <c r="AF128" t="s">
        <v>533</v>
      </c>
      <c r="AG128" t="s">
        <v>4787</v>
      </c>
      <c r="AH128" t="s">
        <v>4768</v>
      </c>
      <c r="AI128" t="s">
        <v>4784</v>
      </c>
      <c r="AJ128" t="s">
        <v>4772</v>
      </c>
    </row>
    <row r="129" spans="1:72" x14ac:dyDescent="0.3">
      <c r="A129" t="s">
        <v>4788</v>
      </c>
      <c r="B129" t="s">
        <v>2420</v>
      </c>
      <c r="C129" t="s">
        <v>2391</v>
      </c>
      <c r="D129" t="s">
        <v>2421</v>
      </c>
      <c r="E129" t="s">
        <v>531</v>
      </c>
      <c r="F129" t="s">
        <v>2422</v>
      </c>
      <c r="G129" t="s">
        <v>533</v>
      </c>
      <c r="H129" t="s">
        <v>2423</v>
      </c>
      <c r="I129" t="s">
        <v>2424</v>
      </c>
      <c r="J129" t="s">
        <v>2425</v>
      </c>
      <c r="K129" t="s">
        <v>2426</v>
      </c>
      <c r="L129" t="s">
        <v>551</v>
      </c>
      <c r="M129" t="s">
        <v>2427</v>
      </c>
      <c r="N129" t="s">
        <v>540</v>
      </c>
      <c r="O129" t="s">
        <v>541</v>
      </c>
      <c r="P129" t="s">
        <v>543</v>
      </c>
      <c r="Q129" t="s">
        <v>541</v>
      </c>
      <c r="R129" t="s">
        <v>543</v>
      </c>
      <c r="S129" t="s">
        <v>541</v>
      </c>
      <c r="T129" t="s">
        <v>543</v>
      </c>
      <c r="U129" t="s">
        <v>541</v>
      </c>
      <c r="V129" t="s">
        <v>543</v>
      </c>
      <c r="W129" t="s">
        <v>2428</v>
      </c>
      <c r="X129" t="s">
        <v>2429</v>
      </c>
      <c r="Y129" t="s">
        <v>533</v>
      </c>
      <c r="Z129" t="s">
        <v>2430</v>
      </c>
      <c r="AA129" t="s">
        <v>2399</v>
      </c>
      <c r="AB129" t="s">
        <v>2431</v>
      </c>
      <c r="AC129" t="s">
        <v>694</v>
      </c>
      <c r="AD129" t="s">
        <v>2432</v>
      </c>
      <c r="AE129" t="s">
        <v>2433</v>
      </c>
      <c r="AF129" t="s">
        <v>533</v>
      </c>
      <c r="AG129" t="s">
        <v>2434</v>
      </c>
      <c r="AH129" t="s">
        <v>2435</v>
      </c>
      <c r="AI129" t="s">
        <v>2431</v>
      </c>
      <c r="AJ129" t="s">
        <v>694</v>
      </c>
    </row>
    <row r="130" spans="1:72" x14ac:dyDescent="0.3">
      <c r="A130" t="s">
        <v>2504</v>
      </c>
      <c r="B130" t="s">
        <v>2505</v>
      </c>
      <c r="C130" t="s">
        <v>2506</v>
      </c>
      <c r="D130" t="s">
        <v>530</v>
      </c>
      <c r="E130" t="s">
        <v>531</v>
      </c>
      <c r="F130" t="s">
        <v>2507</v>
      </c>
      <c r="G130" t="s">
        <v>533</v>
      </c>
      <c r="H130" t="s">
        <v>2508</v>
      </c>
      <c r="I130" t="s">
        <v>2509</v>
      </c>
      <c r="J130" t="s">
        <v>2510</v>
      </c>
      <c r="K130" t="s">
        <v>2426</v>
      </c>
      <c r="L130" t="s">
        <v>2511</v>
      </c>
      <c r="M130" t="s">
        <v>694</v>
      </c>
      <c r="N130" t="s">
        <v>568</v>
      </c>
      <c r="O130" t="s">
        <v>541</v>
      </c>
      <c r="P130" t="s">
        <v>597</v>
      </c>
      <c r="Q130" t="s">
        <v>541</v>
      </c>
      <c r="R130" t="s">
        <v>543</v>
      </c>
      <c r="S130" t="s">
        <v>544</v>
      </c>
      <c r="T130" t="s">
        <v>545</v>
      </c>
      <c r="U130" t="s">
        <v>541</v>
      </c>
      <c r="V130" t="s">
        <v>543</v>
      </c>
      <c r="W130" t="s">
        <v>2512</v>
      </c>
      <c r="X130" t="s">
        <v>2513</v>
      </c>
      <c r="Y130" t="s">
        <v>533</v>
      </c>
      <c r="Z130" t="s">
        <v>2514</v>
      </c>
      <c r="AA130" t="s">
        <v>2515</v>
      </c>
      <c r="AB130" t="s">
        <v>1603</v>
      </c>
      <c r="AC130" t="s">
        <v>694</v>
      </c>
      <c r="AD130" t="s">
        <v>2516</v>
      </c>
      <c r="AE130" t="s">
        <v>2517</v>
      </c>
      <c r="AF130" t="s">
        <v>533</v>
      </c>
      <c r="AG130" t="s">
        <v>2518</v>
      </c>
      <c r="AH130" t="s">
        <v>2515</v>
      </c>
      <c r="AI130" t="s">
        <v>1603</v>
      </c>
      <c r="AJ130" t="s">
        <v>2519</v>
      </c>
    </row>
    <row r="131" spans="1:72" x14ac:dyDescent="0.3">
      <c r="A131" t="s">
        <v>2520</v>
      </c>
      <c r="B131" t="s">
        <v>2521</v>
      </c>
      <c r="C131" t="s">
        <v>2506</v>
      </c>
      <c r="D131" t="s">
        <v>559</v>
      </c>
      <c r="E131" t="s">
        <v>531</v>
      </c>
      <c r="F131" t="s">
        <v>2507</v>
      </c>
      <c r="G131" t="s">
        <v>561</v>
      </c>
      <c r="H131" t="s">
        <v>2522</v>
      </c>
      <c r="I131" t="s">
        <v>2523</v>
      </c>
      <c r="J131" t="s">
        <v>2524</v>
      </c>
      <c r="K131" t="s">
        <v>2525</v>
      </c>
      <c r="L131" t="s">
        <v>2526</v>
      </c>
      <c r="M131" t="s">
        <v>2527</v>
      </c>
      <c r="N131" t="s">
        <v>568</v>
      </c>
      <c r="O131" t="s">
        <v>541</v>
      </c>
      <c r="P131" t="s">
        <v>597</v>
      </c>
      <c r="Q131" t="s">
        <v>541</v>
      </c>
      <c r="R131" t="s">
        <v>543</v>
      </c>
      <c r="S131" t="s">
        <v>544</v>
      </c>
      <c r="T131" t="s">
        <v>545</v>
      </c>
      <c r="U131" t="s">
        <v>541</v>
      </c>
      <c r="V131" t="s">
        <v>543</v>
      </c>
      <c r="W131" t="s">
        <v>2528</v>
      </c>
      <c r="X131" t="s">
        <v>2513</v>
      </c>
      <c r="Y131" t="s">
        <v>561</v>
      </c>
      <c r="Z131" t="s">
        <v>2514</v>
      </c>
      <c r="AA131" t="s">
        <v>2515</v>
      </c>
      <c r="AB131" t="s">
        <v>1603</v>
      </c>
      <c r="AC131" t="s">
        <v>2529</v>
      </c>
      <c r="AD131" t="s">
        <v>2530</v>
      </c>
      <c r="AE131" t="s">
        <v>2531</v>
      </c>
      <c r="AF131" t="s">
        <v>561</v>
      </c>
      <c r="AG131" t="s">
        <v>2532</v>
      </c>
      <c r="AH131" t="s">
        <v>2533</v>
      </c>
      <c r="AI131" t="s">
        <v>1603</v>
      </c>
      <c r="AJ131" t="s">
        <v>2534</v>
      </c>
    </row>
    <row r="132" spans="1:72" x14ac:dyDescent="0.3">
      <c r="A132" t="s">
        <v>2535</v>
      </c>
      <c r="B132" t="s">
        <v>2536</v>
      </c>
      <c r="C132" t="s">
        <v>2506</v>
      </c>
      <c r="D132" t="s">
        <v>559</v>
      </c>
      <c r="E132" t="s">
        <v>531</v>
      </c>
      <c r="F132" t="s">
        <v>2537</v>
      </c>
      <c r="G132" t="s">
        <v>561</v>
      </c>
      <c r="H132" t="s">
        <v>2538</v>
      </c>
      <c r="I132" t="s">
        <v>2539</v>
      </c>
      <c r="J132" t="s">
        <v>2540</v>
      </c>
      <c r="K132" t="s">
        <v>2541</v>
      </c>
      <c r="L132" t="s">
        <v>2542</v>
      </c>
      <c r="M132" t="s">
        <v>2543</v>
      </c>
      <c r="N132" t="s">
        <v>568</v>
      </c>
      <c r="O132" t="s">
        <v>541</v>
      </c>
      <c r="P132" t="s">
        <v>542</v>
      </c>
      <c r="Q132" t="s">
        <v>541</v>
      </c>
      <c r="R132" t="s">
        <v>597</v>
      </c>
      <c r="S132" t="s">
        <v>541</v>
      </c>
      <c r="T132" t="s">
        <v>597</v>
      </c>
      <c r="U132" t="s">
        <v>541</v>
      </c>
      <c r="V132" t="s">
        <v>597</v>
      </c>
      <c r="W132" t="s">
        <v>2544</v>
      </c>
      <c r="X132" t="s">
        <v>2545</v>
      </c>
      <c r="Y132" t="s">
        <v>561</v>
      </c>
      <c r="Z132" t="s">
        <v>2546</v>
      </c>
      <c r="AA132" t="s">
        <v>2547</v>
      </c>
      <c r="AB132" t="s">
        <v>1603</v>
      </c>
      <c r="AC132" t="s">
        <v>2548</v>
      </c>
      <c r="AD132" t="s">
        <v>2549</v>
      </c>
      <c r="AE132" t="s">
        <v>2550</v>
      </c>
      <c r="AF132" t="s">
        <v>561</v>
      </c>
      <c r="AG132" t="s">
        <v>2551</v>
      </c>
      <c r="AH132" t="s">
        <v>2533</v>
      </c>
      <c r="AI132" t="s">
        <v>1603</v>
      </c>
      <c r="AJ132" t="s">
        <v>2552</v>
      </c>
      <c r="AK132" t="s">
        <v>556</v>
      </c>
      <c r="AR132" t="s">
        <v>556</v>
      </c>
      <c r="AY132" t="s">
        <v>556</v>
      </c>
      <c r="BF132" t="s">
        <v>556</v>
      </c>
      <c r="BM132" t="s">
        <v>556</v>
      </c>
      <c r="BT132" t="s">
        <v>556</v>
      </c>
    </row>
    <row r="133" spans="1:72" x14ac:dyDescent="0.3">
      <c r="A133" t="s">
        <v>2553</v>
      </c>
      <c r="B133" t="s">
        <v>2554</v>
      </c>
      <c r="C133" t="s">
        <v>2506</v>
      </c>
      <c r="D133" t="s">
        <v>530</v>
      </c>
      <c r="E133" t="s">
        <v>531</v>
      </c>
      <c r="F133" t="s">
        <v>2555</v>
      </c>
      <c r="G133" t="s">
        <v>533</v>
      </c>
      <c r="H133" t="s">
        <v>2556</v>
      </c>
      <c r="I133" t="s">
        <v>2557</v>
      </c>
      <c r="J133" t="s">
        <v>2558</v>
      </c>
      <c r="K133" t="s">
        <v>2395</v>
      </c>
      <c r="L133" t="s">
        <v>2559</v>
      </c>
      <c r="M133" t="s">
        <v>551</v>
      </c>
      <c r="N133" t="s">
        <v>663</v>
      </c>
      <c r="O133" t="s">
        <v>541</v>
      </c>
      <c r="P133" t="s">
        <v>597</v>
      </c>
      <c r="Q133" t="s">
        <v>541</v>
      </c>
      <c r="R133" t="s">
        <v>543</v>
      </c>
      <c r="S133" t="s">
        <v>544</v>
      </c>
      <c r="T133" t="s">
        <v>545</v>
      </c>
      <c r="U133" t="s">
        <v>541</v>
      </c>
      <c r="V133" t="s">
        <v>543</v>
      </c>
      <c r="W133" t="s">
        <v>2560</v>
      </c>
      <c r="X133" t="s">
        <v>2561</v>
      </c>
      <c r="Y133" t="s">
        <v>533</v>
      </c>
      <c r="Z133" t="s">
        <v>2557</v>
      </c>
      <c r="AA133" t="s">
        <v>2562</v>
      </c>
      <c r="AB133" t="s">
        <v>1603</v>
      </c>
      <c r="AC133" t="s">
        <v>2563</v>
      </c>
      <c r="AD133" t="s">
        <v>2564</v>
      </c>
      <c r="AE133" t="s">
        <v>980</v>
      </c>
      <c r="AF133" t="s">
        <v>533</v>
      </c>
      <c r="AG133" t="s">
        <v>981</v>
      </c>
      <c r="AH133" t="s">
        <v>1238</v>
      </c>
      <c r="AI133" t="s">
        <v>868</v>
      </c>
      <c r="AJ133" t="s">
        <v>694</v>
      </c>
    </row>
    <row r="134" spans="1:72" x14ac:dyDescent="0.3">
      <c r="A134" t="s">
        <v>2565</v>
      </c>
      <c r="B134" t="s">
        <v>2566</v>
      </c>
      <c r="C134" t="s">
        <v>2506</v>
      </c>
      <c r="D134" t="s">
        <v>530</v>
      </c>
      <c r="E134" t="s">
        <v>531</v>
      </c>
      <c r="F134" t="s">
        <v>2567</v>
      </c>
      <c r="G134" t="s">
        <v>533</v>
      </c>
      <c r="H134" t="s">
        <v>2568</v>
      </c>
      <c r="I134" t="s">
        <v>2569</v>
      </c>
      <c r="J134" t="s">
        <v>2570</v>
      </c>
      <c r="K134" t="s">
        <v>2426</v>
      </c>
      <c r="L134" t="s">
        <v>694</v>
      </c>
      <c r="M134" t="s">
        <v>694</v>
      </c>
      <c r="N134" t="s">
        <v>848</v>
      </c>
      <c r="O134" t="s">
        <v>2571</v>
      </c>
      <c r="P134" t="s">
        <v>543</v>
      </c>
      <c r="Q134" t="s">
        <v>541</v>
      </c>
      <c r="R134" t="s">
        <v>543</v>
      </c>
      <c r="S134" t="s">
        <v>544</v>
      </c>
      <c r="T134" t="s">
        <v>545</v>
      </c>
      <c r="U134" t="s">
        <v>541</v>
      </c>
      <c r="V134" t="s">
        <v>543</v>
      </c>
      <c r="W134" t="s">
        <v>2572</v>
      </c>
      <c r="X134" t="s">
        <v>2573</v>
      </c>
      <c r="Y134" t="s">
        <v>533</v>
      </c>
      <c r="Z134" t="s">
        <v>2574</v>
      </c>
      <c r="AA134" t="s">
        <v>2575</v>
      </c>
      <c r="AB134" t="s">
        <v>2576</v>
      </c>
      <c r="AD134" t="s">
        <v>2577</v>
      </c>
      <c r="AE134" t="s">
        <v>2578</v>
      </c>
      <c r="AF134" t="s">
        <v>533</v>
      </c>
      <c r="AG134" t="s">
        <v>2579</v>
      </c>
      <c r="AH134" t="s">
        <v>2575</v>
      </c>
      <c r="AI134" t="s">
        <v>2580</v>
      </c>
      <c r="AJ134" t="s">
        <v>694</v>
      </c>
    </row>
    <row r="135" spans="1:72" x14ac:dyDescent="0.3">
      <c r="A135" t="s">
        <v>2581</v>
      </c>
      <c r="B135" t="s">
        <v>2582</v>
      </c>
      <c r="C135" t="s">
        <v>2506</v>
      </c>
      <c r="D135" t="s">
        <v>559</v>
      </c>
      <c r="E135" t="s">
        <v>531</v>
      </c>
      <c r="F135" t="s">
        <v>2567</v>
      </c>
      <c r="G135" t="s">
        <v>533</v>
      </c>
      <c r="H135" t="s">
        <v>2583</v>
      </c>
      <c r="I135" t="s">
        <v>2584</v>
      </c>
      <c r="J135" t="s">
        <v>2585</v>
      </c>
      <c r="K135" t="s">
        <v>2426</v>
      </c>
      <c r="L135" t="s">
        <v>2586</v>
      </c>
      <c r="M135" t="s">
        <v>694</v>
      </c>
      <c r="N135" t="s">
        <v>568</v>
      </c>
      <c r="O135" t="s">
        <v>2571</v>
      </c>
      <c r="P135" t="s">
        <v>543</v>
      </c>
      <c r="Q135" t="s">
        <v>541</v>
      </c>
      <c r="R135" t="s">
        <v>543</v>
      </c>
      <c r="S135" t="s">
        <v>544</v>
      </c>
      <c r="T135" t="s">
        <v>545</v>
      </c>
      <c r="U135" t="s">
        <v>544</v>
      </c>
      <c r="V135" t="s">
        <v>545</v>
      </c>
      <c r="W135" t="s">
        <v>2587</v>
      </c>
      <c r="X135" t="s">
        <v>2588</v>
      </c>
      <c r="Y135" t="s">
        <v>533</v>
      </c>
      <c r="Z135" t="s">
        <v>2589</v>
      </c>
      <c r="AA135" t="s">
        <v>2575</v>
      </c>
      <c r="AB135" t="s">
        <v>2590</v>
      </c>
      <c r="AC135" t="s">
        <v>2591</v>
      </c>
      <c r="AD135" t="s">
        <v>2592</v>
      </c>
      <c r="AE135" t="s">
        <v>2593</v>
      </c>
      <c r="AF135" t="s">
        <v>533</v>
      </c>
      <c r="AG135" t="s">
        <v>2594</v>
      </c>
      <c r="AH135" t="s">
        <v>2575</v>
      </c>
      <c r="AI135" t="s">
        <v>2580</v>
      </c>
      <c r="AJ135" t="s">
        <v>2595</v>
      </c>
    </row>
    <row r="136" spans="1:72" x14ac:dyDescent="0.3">
      <c r="A136" t="s">
        <v>2596</v>
      </c>
      <c r="B136" t="s">
        <v>2597</v>
      </c>
      <c r="C136" t="s">
        <v>2506</v>
      </c>
      <c r="D136" t="s">
        <v>559</v>
      </c>
      <c r="E136" t="s">
        <v>531</v>
      </c>
      <c r="F136" t="s">
        <v>2567</v>
      </c>
      <c r="G136" t="s">
        <v>533</v>
      </c>
      <c r="H136" t="s">
        <v>2598</v>
      </c>
      <c r="I136" t="s">
        <v>2599</v>
      </c>
      <c r="J136" t="s">
        <v>2600</v>
      </c>
      <c r="K136" t="s">
        <v>2426</v>
      </c>
      <c r="L136" t="s">
        <v>2586</v>
      </c>
      <c r="M136" t="s">
        <v>694</v>
      </c>
      <c r="N136" t="s">
        <v>568</v>
      </c>
      <c r="O136" t="s">
        <v>2571</v>
      </c>
      <c r="P136" t="s">
        <v>543</v>
      </c>
      <c r="Q136" t="s">
        <v>541</v>
      </c>
      <c r="R136" t="s">
        <v>543</v>
      </c>
      <c r="S136" t="s">
        <v>544</v>
      </c>
      <c r="T136" t="s">
        <v>545</v>
      </c>
      <c r="U136" t="s">
        <v>544</v>
      </c>
      <c r="V136" t="s">
        <v>545</v>
      </c>
      <c r="W136" t="s">
        <v>2601</v>
      </c>
      <c r="X136" t="s">
        <v>2602</v>
      </c>
      <c r="Y136" t="s">
        <v>533</v>
      </c>
      <c r="Z136" t="s">
        <v>2603</v>
      </c>
      <c r="AA136" t="s">
        <v>2575</v>
      </c>
      <c r="AB136" t="s">
        <v>2590</v>
      </c>
      <c r="AC136" t="s">
        <v>2604</v>
      </c>
      <c r="AD136" t="s">
        <v>2605</v>
      </c>
      <c r="AE136" t="s">
        <v>2593</v>
      </c>
      <c r="AF136" t="s">
        <v>533</v>
      </c>
      <c r="AG136" t="s">
        <v>2579</v>
      </c>
      <c r="AH136" t="s">
        <v>2575</v>
      </c>
      <c r="AI136" t="s">
        <v>2580</v>
      </c>
      <c r="AJ136" t="s">
        <v>2595</v>
      </c>
    </row>
    <row r="137" spans="1:72" x14ac:dyDescent="0.3">
      <c r="A137" t="s">
        <v>2606</v>
      </c>
      <c r="B137" t="s">
        <v>2607</v>
      </c>
      <c r="C137" t="s">
        <v>2608</v>
      </c>
      <c r="D137" t="s">
        <v>530</v>
      </c>
      <c r="E137" t="s">
        <v>531</v>
      </c>
      <c r="F137" t="s">
        <v>2609</v>
      </c>
      <c r="G137" t="s">
        <v>533</v>
      </c>
      <c r="H137" t="s">
        <v>2610</v>
      </c>
      <c r="I137" t="s">
        <v>2611</v>
      </c>
      <c r="J137" t="s">
        <v>2612</v>
      </c>
      <c r="K137" t="s">
        <v>2613</v>
      </c>
      <c r="L137" t="s">
        <v>2614</v>
      </c>
      <c r="M137" t="s">
        <v>694</v>
      </c>
      <c r="N137" t="s">
        <v>540</v>
      </c>
      <c r="O137" t="s">
        <v>541</v>
      </c>
      <c r="P137" t="s">
        <v>543</v>
      </c>
      <c r="Q137" t="s">
        <v>541</v>
      </c>
      <c r="R137" t="s">
        <v>543</v>
      </c>
      <c r="S137" t="s">
        <v>544</v>
      </c>
      <c r="T137" t="s">
        <v>545</v>
      </c>
      <c r="U137" t="s">
        <v>541</v>
      </c>
      <c r="V137" t="s">
        <v>583</v>
      </c>
      <c r="W137" t="s">
        <v>2615</v>
      </c>
      <c r="X137" t="s">
        <v>2616</v>
      </c>
      <c r="Y137" t="s">
        <v>533</v>
      </c>
      <c r="Z137" t="s">
        <v>2617</v>
      </c>
      <c r="AA137" t="s">
        <v>2618</v>
      </c>
      <c r="AB137" t="s">
        <v>1603</v>
      </c>
      <c r="AD137" t="s">
        <v>2619</v>
      </c>
      <c r="AE137" t="s">
        <v>2620</v>
      </c>
      <c r="AF137" t="s">
        <v>533</v>
      </c>
      <c r="AG137" t="s">
        <v>2621</v>
      </c>
      <c r="AH137" t="s">
        <v>2622</v>
      </c>
      <c r="AI137" t="s">
        <v>2623</v>
      </c>
      <c r="AJ137" t="s">
        <v>694</v>
      </c>
    </row>
    <row r="138" spans="1:72" x14ac:dyDescent="0.3">
      <c r="A138" t="s">
        <v>2624</v>
      </c>
      <c r="B138" t="s">
        <v>4485</v>
      </c>
      <c r="C138" t="s">
        <v>2608</v>
      </c>
      <c r="D138" t="s">
        <v>559</v>
      </c>
      <c r="E138" t="s">
        <v>531</v>
      </c>
      <c r="F138" t="s">
        <v>917</v>
      </c>
      <c r="G138" t="s">
        <v>561</v>
      </c>
      <c r="H138" t="s">
        <v>2625</v>
      </c>
      <c r="I138" t="s">
        <v>2626</v>
      </c>
      <c r="J138" t="s">
        <v>4789</v>
      </c>
      <c r="K138" t="s">
        <v>2613</v>
      </c>
      <c r="L138" t="s">
        <v>2627</v>
      </c>
      <c r="M138" t="s">
        <v>2628</v>
      </c>
      <c r="N138" t="s">
        <v>663</v>
      </c>
      <c r="O138" t="s">
        <v>541</v>
      </c>
      <c r="P138" t="s">
        <v>597</v>
      </c>
      <c r="Q138" t="s">
        <v>541</v>
      </c>
      <c r="R138" t="s">
        <v>597</v>
      </c>
      <c r="S138" t="s">
        <v>544</v>
      </c>
      <c r="T138" t="s">
        <v>545</v>
      </c>
      <c r="U138" t="s">
        <v>541</v>
      </c>
      <c r="V138" t="s">
        <v>597</v>
      </c>
      <c r="W138" t="s">
        <v>2629</v>
      </c>
      <c r="X138" t="s">
        <v>4486</v>
      </c>
      <c r="Y138" t="s">
        <v>561</v>
      </c>
      <c r="Z138" t="s">
        <v>2630</v>
      </c>
      <c r="AA138" t="s">
        <v>2575</v>
      </c>
      <c r="AB138" t="s">
        <v>917</v>
      </c>
      <c r="AC138" t="s">
        <v>2631</v>
      </c>
      <c r="AD138" t="s">
        <v>2632</v>
      </c>
      <c r="AE138" t="s">
        <v>4487</v>
      </c>
      <c r="AF138" t="s">
        <v>561</v>
      </c>
      <c r="AG138" t="s">
        <v>2633</v>
      </c>
      <c r="AH138" t="s">
        <v>2575</v>
      </c>
      <c r="AI138" t="s">
        <v>2634</v>
      </c>
      <c r="AJ138" t="s">
        <v>2635</v>
      </c>
    </row>
    <row r="139" spans="1:72" x14ac:dyDescent="0.3">
      <c r="A139" t="s">
        <v>2636</v>
      </c>
      <c r="B139" t="s">
        <v>2637</v>
      </c>
      <c r="C139" t="s">
        <v>2608</v>
      </c>
      <c r="D139" t="s">
        <v>559</v>
      </c>
      <c r="E139" t="s">
        <v>531</v>
      </c>
      <c r="F139" t="s">
        <v>917</v>
      </c>
      <c r="G139" t="s">
        <v>561</v>
      </c>
      <c r="H139" t="s">
        <v>2638</v>
      </c>
      <c r="I139" t="s">
        <v>2639</v>
      </c>
      <c r="J139" t="s">
        <v>2640</v>
      </c>
      <c r="K139" t="s">
        <v>2613</v>
      </c>
      <c r="L139" t="s">
        <v>2641</v>
      </c>
      <c r="M139" t="s">
        <v>2642</v>
      </c>
      <c r="N139" t="s">
        <v>568</v>
      </c>
      <c r="O139" t="s">
        <v>541</v>
      </c>
      <c r="P139" t="s">
        <v>597</v>
      </c>
      <c r="Q139" t="s">
        <v>541</v>
      </c>
      <c r="R139" t="s">
        <v>543</v>
      </c>
      <c r="S139" t="s">
        <v>544</v>
      </c>
      <c r="T139" t="s">
        <v>545</v>
      </c>
      <c r="U139" t="s">
        <v>541</v>
      </c>
      <c r="V139" t="s">
        <v>543</v>
      </c>
      <c r="W139" t="s">
        <v>2643</v>
      </c>
      <c r="X139" t="s">
        <v>2644</v>
      </c>
      <c r="Y139" t="s">
        <v>561</v>
      </c>
      <c r="Z139" t="s">
        <v>2645</v>
      </c>
      <c r="AA139" t="s">
        <v>2575</v>
      </c>
      <c r="AB139" t="s">
        <v>917</v>
      </c>
      <c r="AC139" t="s">
        <v>2646</v>
      </c>
      <c r="AD139" t="s">
        <v>2647</v>
      </c>
      <c r="AE139" t="s">
        <v>2648</v>
      </c>
      <c r="AF139" t="s">
        <v>561</v>
      </c>
      <c r="AG139" t="s">
        <v>2649</v>
      </c>
      <c r="AH139" t="s">
        <v>2575</v>
      </c>
      <c r="AI139" t="s">
        <v>2634</v>
      </c>
      <c r="AJ139" t="s">
        <v>2635</v>
      </c>
    </row>
    <row r="140" spans="1:72" x14ac:dyDescent="0.3">
      <c r="A140" t="s">
        <v>2650</v>
      </c>
      <c r="B140" t="s">
        <v>2651</v>
      </c>
      <c r="C140" t="s">
        <v>2608</v>
      </c>
      <c r="D140" t="s">
        <v>559</v>
      </c>
      <c r="E140" t="s">
        <v>531</v>
      </c>
      <c r="F140" t="s">
        <v>917</v>
      </c>
      <c r="G140" t="s">
        <v>561</v>
      </c>
      <c r="H140" t="s">
        <v>2652</v>
      </c>
      <c r="I140" t="s">
        <v>2653</v>
      </c>
      <c r="J140" t="s">
        <v>2654</v>
      </c>
      <c r="K140" t="s">
        <v>2613</v>
      </c>
      <c r="L140" t="s">
        <v>2655</v>
      </c>
      <c r="M140" t="s">
        <v>2656</v>
      </c>
      <c r="N140" t="s">
        <v>568</v>
      </c>
      <c r="O140" t="s">
        <v>541</v>
      </c>
      <c r="P140" t="s">
        <v>597</v>
      </c>
      <c r="Q140" t="s">
        <v>541</v>
      </c>
      <c r="R140" t="s">
        <v>543</v>
      </c>
      <c r="S140" t="s">
        <v>544</v>
      </c>
      <c r="T140" t="s">
        <v>545</v>
      </c>
      <c r="U140" t="s">
        <v>541</v>
      </c>
      <c r="V140" t="s">
        <v>543</v>
      </c>
      <c r="W140" t="s">
        <v>2657</v>
      </c>
      <c r="X140" t="s">
        <v>2658</v>
      </c>
      <c r="Y140" t="s">
        <v>561</v>
      </c>
      <c r="Z140" t="s">
        <v>2659</v>
      </c>
      <c r="AA140" t="s">
        <v>2660</v>
      </c>
      <c r="AB140" t="s">
        <v>917</v>
      </c>
      <c r="AC140" t="s">
        <v>2661</v>
      </c>
      <c r="AD140" t="s">
        <v>2662</v>
      </c>
      <c r="AE140" t="s">
        <v>2663</v>
      </c>
      <c r="AF140" t="s">
        <v>561</v>
      </c>
      <c r="AG140" t="s">
        <v>2664</v>
      </c>
      <c r="AH140" t="s">
        <v>2660</v>
      </c>
      <c r="AI140" t="s">
        <v>2634</v>
      </c>
      <c r="AJ140" t="s">
        <v>2665</v>
      </c>
    </row>
    <row r="141" spans="1:72" x14ac:dyDescent="0.3">
      <c r="A141" t="s">
        <v>2666</v>
      </c>
      <c r="B141" t="s">
        <v>2667</v>
      </c>
      <c r="C141" t="s">
        <v>2608</v>
      </c>
      <c r="D141" t="s">
        <v>530</v>
      </c>
      <c r="E141" t="s">
        <v>531</v>
      </c>
      <c r="F141" t="s">
        <v>2668</v>
      </c>
      <c r="G141" t="s">
        <v>533</v>
      </c>
      <c r="H141" t="s">
        <v>2669</v>
      </c>
      <c r="I141" t="s">
        <v>2670</v>
      </c>
      <c r="J141" t="s">
        <v>2671</v>
      </c>
      <c r="K141" t="s">
        <v>2613</v>
      </c>
      <c r="L141" t="s">
        <v>694</v>
      </c>
      <c r="M141" t="s">
        <v>694</v>
      </c>
      <c r="N141" t="s">
        <v>848</v>
      </c>
      <c r="O141" t="s">
        <v>541</v>
      </c>
      <c r="P141" t="s">
        <v>543</v>
      </c>
      <c r="Q141" t="s">
        <v>541</v>
      </c>
      <c r="R141" t="s">
        <v>583</v>
      </c>
      <c r="S141" t="s">
        <v>544</v>
      </c>
      <c r="T141" t="s">
        <v>545</v>
      </c>
      <c r="U141" t="s">
        <v>541</v>
      </c>
      <c r="V141" t="s">
        <v>583</v>
      </c>
      <c r="W141" t="s">
        <v>2672</v>
      </c>
      <c r="X141" t="s">
        <v>2673</v>
      </c>
      <c r="Y141" t="s">
        <v>533</v>
      </c>
      <c r="Z141" t="s">
        <v>2674</v>
      </c>
      <c r="AA141" t="s">
        <v>2675</v>
      </c>
      <c r="AB141" t="s">
        <v>1603</v>
      </c>
      <c r="AE141" t="s">
        <v>2676</v>
      </c>
      <c r="AF141" t="s">
        <v>533</v>
      </c>
      <c r="AG141" t="s">
        <v>2677</v>
      </c>
      <c r="AH141" t="s">
        <v>2675</v>
      </c>
      <c r="AI141" t="s">
        <v>1603</v>
      </c>
    </row>
    <row r="142" spans="1:72" x14ac:dyDescent="0.3">
      <c r="A142" t="s">
        <v>2678</v>
      </c>
      <c r="B142" t="s">
        <v>2679</v>
      </c>
      <c r="C142" t="s">
        <v>2608</v>
      </c>
      <c r="D142" t="s">
        <v>559</v>
      </c>
      <c r="E142" t="s">
        <v>531</v>
      </c>
      <c r="F142" t="s">
        <v>2680</v>
      </c>
      <c r="G142" t="s">
        <v>561</v>
      </c>
      <c r="H142" t="s">
        <v>2681</v>
      </c>
      <c r="I142" t="s">
        <v>2682</v>
      </c>
      <c r="J142" t="s">
        <v>2683</v>
      </c>
      <c r="K142" t="s">
        <v>2684</v>
      </c>
      <c r="L142" t="s">
        <v>2685</v>
      </c>
      <c r="M142" t="s">
        <v>2628</v>
      </c>
      <c r="N142" t="s">
        <v>568</v>
      </c>
      <c r="O142" t="s">
        <v>541</v>
      </c>
      <c r="P142" t="s">
        <v>597</v>
      </c>
      <c r="Q142" t="s">
        <v>541</v>
      </c>
      <c r="R142" t="s">
        <v>543</v>
      </c>
      <c r="S142" t="s">
        <v>544</v>
      </c>
      <c r="T142" t="s">
        <v>545</v>
      </c>
      <c r="U142" t="s">
        <v>541</v>
      </c>
      <c r="V142" t="s">
        <v>543</v>
      </c>
      <c r="W142" t="s">
        <v>2686</v>
      </c>
      <c r="X142" t="s">
        <v>2687</v>
      </c>
      <c r="Y142" t="s">
        <v>561</v>
      </c>
      <c r="Z142" t="s">
        <v>2688</v>
      </c>
      <c r="AA142" t="s">
        <v>2689</v>
      </c>
      <c r="AB142" t="s">
        <v>2690</v>
      </c>
      <c r="AC142" t="s">
        <v>2691</v>
      </c>
      <c r="AD142" t="s">
        <v>2692</v>
      </c>
      <c r="AE142" t="s">
        <v>2693</v>
      </c>
      <c r="AF142" t="s">
        <v>561</v>
      </c>
      <c r="AG142" t="s">
        <v>2694</v>
      </c>
      <c r="AH142" t="s">
        <v>2689</v>
      </c>
      <c r="AI142" t="s">
        <v>2690</v>
      </c>
      <c r="AJ142" t="s">
        <v>2695</v>
      </c>
    </row>
    <row r="143" spans="1:72" x14ac:dyDescent="0.3">
      <c r="A143" t="s">
        <v>2696</v>
      </c>
      <c r="B143" t="s">
        <v>2697</v>
      </c>
      <c r="C143" t="s">
        <v>2608</v>
      </c>
      <c r="D143" t="s">
        <v>530</v>
      </c>
      <c r="E143" t="s">
        <v>531</v>
      </c>
      <c r="F143" t="s">
        <v>2697</v>
      </c>
      <c r="G143" t="s">
        <v>533</v>
      </c>
      <c r="H143" t="s">
        <v>2698</v>
      </c>
      <c r="I143" t="s">
        <v>2699</v>
      </c>
      <c r="J143" t="s">
        <v>2700</v>
      </c>
      <c r="K143" t="s">
        <v>2701</v>
      </c>
      <c r="L143" t="s">
        <v>2702</v>
      </c>
      <c r="N143" t="s">
        <v>568</v>
      </c>
      <c r="O143" t="s">
        <v>541</v>
      </c>
      <c r="P143" t="s">
        <v>543</v>
      </c>
      <c r="Q143" t="s">
        <v>541</v>
      </c>
      <c r="R143" t="s">
        <v>583</v>
      </c>
      <c r="S143" t="s">
        <v>544</v>
      </c>
      <c r="T143" t="s">
        <v>545</v>
      </c>
      <c r="U143" t="s">
        <v>541</v>
      </c>
      <c r="V143" t="s">
        <v>583</v>
      </c>
      <c r="W143" t="s">
        <v>2703</v>
      </c>
      <c r="X143" t="s">
        <v>2700</v>
      </c>
      <c r="Y143" t="s">
        <v>533</v>
      </c>
      <c r="Z143" t="s">
        <v>2704</v>
      </c>
      <c r="AA143" t="s">
        <v>2689</v>
      </c>
      <c r="AB143" t="s">
        <v>1603</v>
      </c>
    </row>
    <row r="144" spans="1:72" x14ac:dyDescent="0.3">
      <c r="A144" t="s">
        <v>2705</v>
      </c>
      <c r="B144" t="s">
        <v>2706</v>
      </c>
      <c r="C144" t="s">
        <v>2608</v>
      </c>
      <c r="D144" t="s">
        <v>559</v>
      </c>
      <c r="E144" t="s">
        <v>531</v>
      </c>
      <c r="F144" t="s">
        <v>917</v>
      </c>
      <c r="G144" t="s">
        <v>561</v>
      </c>
      <c r="H144" t="s">
        <v>2707</v>
      </c>
      <c r="I144" t="s">
        <v>2708</v>
      </c>
      <c r="J144" t="s">
        <v>2709</v>
      </c>
      <c r="K144" t="s">
        <v>2710</v>
      </c>
      <c r="L144" t="s">
        <v>2711</v>
      </c>
      <c r="M144" t="s">
        <v>2628</v>
      </c>
      <c r="N144" t="s">
        <v>568</v>
      </c>
      <c r="O144" t="s">
        <v>541</v>
      </c>
      <c r="P144" t="s">
        <v>597</v>
      </c>
      <c r="Q144" t="s">
        <v>541</v>
      </c>
      <c r="R144" t="s">
        <v>597</v>
      </c>
      <c r="S144" t="s">
        <v>541</v>
      </c>
      <c r="T144" t="s">
        <v>597</v>
      </c>
      <c r="U144" t="s">
        <v>541</v>
      </c>
      <c r="V144" t="s">
        <v>597</v>
      </c>
      <c r="W144" t="s">
        <v>2712</v>
      </c>
      <c r="X144" t="s">
        <v>2713</v>
      </c>
      <c r="Y144" t="s">
        <v>561</v>
      </c>
      <c r="Z144" t="s">
        <v>2714</v>
      </c>
      <c r="AA144" t="s">
        <v>2715</v>
      </c>
      <c r="AB144" t="s">
        <v>917</v>
      </c>
      <c r="AC144" t="s">
        <v>2716</v>
      </c>
      <c r="AD144" t="s">
        <v>2717</v>
      </c>
      <c r="AE144" t="s">
        <v>2718</v>
      </c>
      <c r="AF144" t="s">
        <v>561</v>
      </c>
      <c r="AG144" t="s">
        <v>2719</v>
      </c>
      <c r="AH144" t="s">
        <v>2689</v>
      </c>
      <c r="AI144" t="s">
        <v>2720</v>
      </c>
      <c r="AJ144" t="s">
        <v>2721</v>
      </c>
    </row>
    <row r="145" spans="1:72" x14ac:dyDescent="0.3">
      <c r="A145" t="s">
        <v>2722</v>
      </c>
      <c r="B145" t="s">
        <v>2723</v>
      </c>
      <c r="C145" t="s">
        <v>2608</v>
      </c>
      <c r="D145" t="s">
        <v>559</v>
      </c>
      <c r="E145" t="s">
        <v>531</v>
      </c>
      <c r="F145" t="s">
        <v>2724</v>
      </c>
      <c r="G145" t="s">
        <v>561</v>
      </c>
      <c r="H145" t="s">
        <v>2725</v>
      </c>
      <c r="I145" t="s">
        <v>2726</v>
      </c>
      <c r="J145" t="s">
        <v>2727</v>
      </c>
      <c r="K145" t="s">
        <v>2426</v>
      </c>
      <c r="L145" t="s">
        <v>2728</v>
      </c>
      <c r="M145" t="s">
        <v>2628</v>
      </c>
      <c r="N145" t="s">
        <v>568</v>
      </c>
      <c r="O145" t="s">
        <v>541</v>
      </c>
      <c r="P145" t="s">
        <v>542</v>
      </c>
      <c r="Q145" t="s">
        <v>541</v>
      </c>
      <c r="R145" t="s">
        <v>597</v>
      </c>
      <c r="S145" t="s">
        <v>541</v>
      </c>
      <c r="T145" t="s">
        <v>597</v>
      </c>
      <c r="U145" t="s">
        <v>541</v>
      </c>
      <c r="V145" t="s">
        <v>597</v>
      </c>
      <c r="W145" t="s">
        <v>2729</v>
      </c>
      <c r="X145" t="s">
        <v>2730</v>
      </c>
      <c r="Y145" t="s">
        <v>561</v>
      </c>
      <c r="Z145" t="s">
        <v>2731</v>
      </c>
      <c r="AA145" t="s">
        <v>2689</v>
      </c>
      <c r="AB145" t="s">
        <v>2732</v>
      </c>
      <c r="AC145" t="s">
        <v>2733</v>
      </c>
      <c r="AD145" t="s">
        <v>2734</v>
      </c>
      <c r="AE145" t="s">
        <v>2735</v>
      </c>
      <c r="AF145" t="s">
        <v>561</v>
      </c>
      <c r="AG145" t="s">
        <v>2736</v>
      </c>
      <c r="AH145" t="s">
        <v>2689</v>
      </c>
      <c r="AI145" t="s">
        <v>2737</v>
      </c>
      <c r="AJ145" t="s">
        <v>2738</v>
      </c>
    </row>
    <row r="146" spans="1:72" x14ac:dyDescent="0.3">
      <c r="A146" t="s">
        <v>2739</v>
      </c>
      <c r="B146" t="s">
        <v>2740</v>
      </c>
      <c r="C146" t="s">
        <v>2608</v>
      </c>
      <c r="D146" t="s">
        <v>530</v>
      </c>
      <c r="E146" t="s">
        <v>531</v>
      </c>
      <c r="F146" t="s">
        <v>2741</v>
      </c>
      <c r="G146" t="s">
        <v>533</v>
      </c>
      <c r="H146" t="s">
        <v>2742</v>
      </c>
      <c r="I146" t="s">
        <v>2743</v>
      </c>
      <c r="J146" t="s">
        <v>2744</v>
      </c>
      <c r="K146" t="s">
        <v>2613</v>
      </c>
      <c r="L146" t="s">
        <v>2745</v>
      </c>
      <c r="N146" t="s">
        <v>568</v>
      </c>
      <c r="O146" t="s">
        <v>541</v>
      </c>
      <c r="P146" t="s">
        <v>543</v>
      </c>
      <c r="Q146" t="s">
        <v>541</v>
      </c>
      <c r="R146" t="s">
        <v>583</v>
      </c>
      <c r="S146" t="s">
        <v>544</v>
      </c>
      <c r="T146" t="s">
        <v>545</v>
      </c>
      <c r="U146" t="s">
        <v>541</v>
      </c>
      <c r="V146" t="s">
        <v>583</v>
      </c>
      <c r="W146" t="s">
        <v>2746</v>
      </c>
      <c r="X146" t="s">
        <v>2747</v>
      </c>
      <c r="Y146" t="s">
        <v>533</v>
      </c>
      <c r="Z146" t="s">
        <v>2748</v>
      </c>
      <c r="AA146" t="s">
        <v>2749</v>
      </c>
      <c r="AB146" t="s">
        <v>1603</v>
      </c>
      <c r="AE146" t="s">
        <v>2750</v>
      </c>
      <c r="AF146" t="s">
        <v>533</v>
      </c>
      <c r="AG146" t="s">
        <v>2751</v>
      </c>
      <c r="AH146" t="s">
        <v>2749</v>
      </c>
      <c r="AI146" t="s">
        <v>1603</v>
      </c>
    </row>
    <row r="147" spans="1:72" x14ac:dyDescent="0.3">
      <c r="A147" t="s">
        <v>2752</v>
      </c>
      <c r="B147" t="s">
        <v>2753</v>
      </c>
      <c r="C147" t="s">
        <v>2754</v>
      </c>
      <c r="D147" t="s">
        <v>530</v>
      </c>
      <c r="E147" t="s">
        <v>2755</v>
      </c>
      <c r="F147" t="s">
        <v>2403</v>
      </c>
      <c r="G147" t="s">
        <v>533</v>
      </c>
      <c r="H147" t="s">
        <v>2756</v>
      </c>
      <c r="I147" t="s">
        <v>2757</v>
      </c>
      <c r="J147" t="s">
        <v>2758</v>
      </c>
      <c r="K147" t="s">
        <v>2759</v>
      </c>
      <c r="L147" t="s">
        <v>551</v>
      </c>
      <c r="M147" t="s">
        <v>2760</v>
      </c>
      <c r="N147" t="s">
        <v>568</v>
      </c>
      <c r="O147" t="s">
        <v>541</v>
      </c>
      <c r="P147" t="s">
        <v>542</v>
      </c>
      <c r="Q147" t="s">
        <v>541</v>
      </c>
      <c r="R147" t="s">
        <v>542</v>
      </c>
      <c r="S147" t="s">
        <v>541</v>
      </c>
      <c r="T147" t="s">
        <v>597</v>
      </c>
      <c r="U147" t="s">
        <v>541</v>
      </c>
      <c r="V147" t="s">
        <v>597</v>
      </c>
      <c r="W147" t="s">
        <v>2761</v>
      </c>
      <c r="X147" t="s">
        <v>2762</v>
      </c>
      <c r="Y147" t="s">
        <v>533</v>
      </c>
      <c r="Z147" t="s">
        <v>2763</v>
      </c>
      <c r="AA147" t="s">
        <v>2764</v>
      </c>
      <c r="AB147" t="s">
        <v>2765</v>
      </c>
      <c r="AC147" t="s">
        <v>2766</v>
      </c>
      <c r="AD147" t="s">
        <v>2767</v>
      </c>
      <c r="AE147" t="s">
        <v>2768</v>
      </c>
      <c r="AF147" t="s">
        <v>533</v>
      </c>
      <c r="AG147" t="s">
        <v>2769</v>
      </c>
      <c r="AH147" t="s">
        <v>2764</v>
      </c>
      <c r="AI147" t="s">
        <v>2765</v>
      </c>
      <c r="AJ147" t="s">
        <v>694</v>
      </c>
      <c r="AK147" t="s">
        <v>556</v>
      </c>
      <c r="AR147" t="s">
        <v>556</v>
      </c>
      <c r="AY147" t="s">
        <v>556</v>
      </c>
      <c r="BF147" t="s">
        <v>556</v>
      </c>
      <c r="BM147" t="s">
        <v>556</v>
      </c>
      <c r="BT147" t="s">
        <v>556</v>
      </c>
    </row>
    <row r="148" spans="1:72" x14ac:dyDescent="0.3">
      <c r="A148" t="s">
        <v>2770</v>
      </c>
      <c r="B148" t="s">
        <v>2771</v>
      </c>
      <c r="C148" t="s">
        <v>2754</v>
      </c>
      <c r="D148" t="s">
        <v>530</v>
      </c>
      <c r="E148" t="s">
        <v>2755</v>
      </c>
      <c r="F148" t="s">
        <v>2772</v>
      </c>
      <c r="G148" t="s">
        <v>533</v>
      </c>
      <c r="H148" t="s">
        <v>4790</v>
      </c>
      <c r="I148" t="s">
        <v>4791</v>
      </c>
      <c r="J148" t="s">
        <v>4792</v>
      </c>
      <c r="K148" t="s">
        <v>2773</v>
      </c>
      <c r="L148" t="s">
        <v>4793</v>
      </c>
      <c r="M148" t="s">
        <v>4794</v>
      </c>
      <c r="N148" t="s">
        <v>568</v>
      </c>
      <c r="O148" t="s">
        <v>541</v>
      </c>
      <c r="P148" t="s">
        <v>597</v>
      </c>
      <c r="Q148" t="s">
        <v>541</v>
      </c>
      <c r="R148" t="s">
        <v>597</v>
      </c>
      <c r="S148" t="s">
        <v>541</v>
      </c>
      <c r="T148" t="s">
        <v>597</v>
      </c>
      <c r="U148" t="s">
        <v>541</v>
      </c>
      <c r="V148" t="s">
        <v>597</v>
      </c>
      <c r="W148" t="s">
        <v>2774</v>
      </c>
      <c r="X148" t="s">
        <v>4795</v>
      </c>
      <c r="Y148" t="s">
        <v>533</v>
      </c>
      <c r="Z148" t="s">
        <v>4796</v>
      </c>
      <c r="AA148" t="s">
        <v>2775</v>
      </c>
      <c r="AB148" t="s">
        <v>2776</v>
      </c>
      <c r="AC148" t="s">
        <v>2777</v>
      </c>
      <c r="AD148" t="s">
        <v>2778</v>
      </c>
      <c r="AE148" t="s">
        <v>4797</v>
      </c>
      <c r="AF148" t="s">
        <v>533</v>
      </c>
      <c r="AG148" t="s">
        <v>4798</v>
      </c>
      <c r="AH148" t="s">
        <v>2775</v>
      </c>
      <c r="AI148" t="s">
        <v>2776</v>
      </c>
      <c r="AJ148" t="s">
        <v>4799</v>
      </c>
      <c r="AK148" t="s">
        <v>556</v>
      </c>
      <c r="AR148" t="s">
        <v>556</v>
      </c>
      <c r="AY148" t="s">
        <v>556</v>
      </c>
      <c r="BF148" t="s">
        <v>556</v>
      </c>
      <c r="BM148" t="s">
        <v>556</v>
      </c>
      <c r="BT148" t="s">
        <v>556</v>
      </c>
    </row>
    <row r="149" spans="1:72" x14ac:dyDescent="0.3">
      <c r="A149" t="s">
        <v>2779</v>
      </c>
      <c r="B149" t="s">
        <v>2780</v>
      </c>
      <c r="C149" t="s">
        <v>2754</v>
      </c>
      <c r="D149" t="s">
        <v>559</v>
      </c>
      <c r="E149" t="s">
        <v>2755</v>
      </c>
      <c r="F149" t="s">
        <v>2781</v>
      </c>
      <c r="G149" t="s">
        <v>561</v>
      </c>
      <c r="H149" t="s">
        <v>2782</v>
      </c>
      <c r="I149" t="s">
        <v>4800</v>
      </c>
      <c r="J149" t="s">
        <v>4801</v>
      </c>
      <c r="K149" t="s">
        <v>2783</v>
      </c>
      <c r="L149" t="s">
        <v>2784</v>
      </c>
      <c r="M149" t="s">
        <v>2788</v>
      </c>
      <c r="N149" t="s">
        <v>1001</v>
      </c>
      <c r="O149" t="s">
        <v>541</v>
      </c>
      <c r="P149" t="s">
        <v>542</v>
      </c>
      <c r="Q149" t="s">
        <v>541</v>
      </c>
      <c r="R149" t="s">
        <v>542</v>
      </c>
      <c r="S149" t="s">
        <v>541</v>
      </c>
      <c r="T149" t="s">
        <v>597</v>
      </c>
      <c r="U149" t="s">
        <v>541</v>
      </c>
      <c r="V149" t="s">
        <v>597</v>
      </c>
      <c r="W149" t="s">
        <v>2785</v>
      </c>
      <c r="X149" t="s">
        <v>2786</v>
      </c>
      <c r="Y149" t="s">
        <v>561</v>
      </c>
      <c r="Z149" t="s">
        <v>4802</v>
      </c>
      <c r="AA149" t="s">
        <v>2775</v>
      </c>
      <c r="AB149" t="s">
        <v>2787</v>
      </c>
      <c r="AC149" t="s">
        <v>2788</v>
      </c>
      <c r="AD149" t="s">
        <v>2789</v>
      </c>
      <c r="AE149" t="s">
        <v>4803</v>
      </c>
      <c r="AF149" t="s">
        <v>561</v>
      </c>
      <c r="AG149" t="s">
        <v>4804</v>
      </c>
      <c r="AH149" t="s">
        <v>2775</v>
      </c>
      <c r="AI149" t="s">
        <v>2790</v>
      </c>
      <c r="AJ149" t="s">
        <v>4805</v>
      </c>
      <c r="AK149" t="s">
        <v>556</v>
      </c>
      <c r="AR149" t="s">
        <v>556</v>
      </c>
      <c r="AY149" t="s">
        <v>556</v>
      </c>
      <c r="BF149" t="s">
        <v>556</v>
      </c>
      <c r="BM149" t="s">
        <v>556</v>
      </c>
      <c r="BT149" t="s">
        <v>556</v>
      </c>
    </row>
    <row r="150" spans="1:72" x14ac:dyDescent="0.3">
      <c r="A150" t="s">
        <v>2791</v>
      </c>
      <c r="B150" t="s">
        <v>4806</v>
      </c>
      <c r="C150" t="s">
        <v>2754</v>
      </c>
      <c r="D150" t="s">
        <v>559</v>
      </c>
      <c r="E150" t="s">
        <v>2755</v>
      </c>
      <c r="F150" t="s">
        <v>2781</v>
      </c>
      <c r="G150" t="s">
        <v>561</v>
      </c>
      <c r="H150" t="s">
        <v>2792</v>
      </c>
      <c r="I150" t="s">
        <v>4807</v>
      </c>
      <c r="J150" t="s">
        <v>4808</v>
      </c>
      <c r="K150" t="s">
        <v>4809</v>
      </c>
      <c r="L150" t="s">
        <v>2793</v>
      </c>
      <c r="M150" t="s">
        <v>2794</v>
      </c>
      <c r="N150" t="s">
        <v>568</v>
      </c>
      <c r="O150" t="s">
        <v>541</v>
      </c>
      <c r="P150" t="s">
        <v>597</v>
      </c>
      <c r="Q150" t="s">
        <v>541</v>
      </c>
      <c r="R150" t="s">
        <v>597</v>
      </c>
      <c r="S150" t="s">
        <v>541</v>
      </c>
      <c r="T150" t="s">
        <v>597</v>
      </c>
      <c r="U150" t="s">
        <v>541</v>
      </c>
      <c r="V150" t="s">
        <v>597</v>
      </c>
      <c r="W150" t="s">
        <v>2795</v>
      </c>
      <c r="X150" t="s">
        <v>4810</v>
      </c>
      <c r="Y150" t="s">
        <v>561</v>
      </c>
      <c r="Z150" t="s">
        <v>4811</v>
      </c>
      <c r="AA150" t="s">
        <v>2775</v>
      </c>
      <c r="AB150" t="s">
        <v>2796</v>
      </c>
      <c r="AC150" t="s">
        <v>2797</v>
      </c>
      <c r="AD150" t="s">
        <v>2798</v>
      </c>
      <c r="AE150" t="s">
        <v>2799</v>
      </c>
      <c r="AF150" t="s">
        <v>561</v>
      </c>
      <c r="AG150" t="s">
        <v>2800</v>
      </c>
      <c r="AH150" t="s">
        <v>2775</v>
      </c>
      <c r="AI150" t="s">
        <v>2796</v>
      </c>
      <c r="AJ150" t="s">
        <v>2801</v>
      </c>
    </row>
    <row r="151" spans="1:72" x14ac:dyDescent="0.3">
      <c r="A151" t="s">
        <v>2802</v>
      </c>
      <c r="B151" t="s">
        <v>2803</v>
      </c>
      <c r="C151" t="s">
        <v>2804</v>
      </c>
      <c r="D151" t="s">
        <v>530</v>
      </c>
      <c r="E151" t="s">
        <v>2805</v>
      </c>
      <c r="F151" t="s">
        <v>2806</v>
      </c>
      <c r="G151" t="s">
        <v>533</v>
      </c>
      <c r="H151" t="s">
        <v>2807</v>
      </c>
      <c r="I151" t="s">
        <v>2808</v>
      </c>
      <c r="J151" t="s">
        <v>2809</v>
      </c>
      <c r="K151" t="s">
        <v>2810</v>
      </c>
      <c r="L151" t="s">
        <v>2811</v>
      </c>
      <c r="M151" t="s">
        <v>1575</v>
      </c>
      <c r="N151" t="s">
        <v>568</v>
      </c>
      <c r="O151" t="s">
        <v>541</v>
      </c>
      <c r="P151" t="s">
        <v>597</v>
      </c>
      <c r="Q151" t="s">
        <v>541</v>
      </c>
      <c r="R151" t="s">
        <v>597</v>
      </c>
      <c r="S151" t="s">
        <v>544</v>
      </c>
      <c r="T151" t="s">
        <v>545</v>
      </c>
      <c r="U151" t="s">
        <v>541</v>
      </c>
      <c r="V151" t="s">
        <v>597</v>
      </c>
      <c r="W151" t="s">
        <v>2812</v>
      </c>
      <c r="X151" t="s">
        <v>2813</v>
      </c>
      <c r="Y151" t="s">
        <v>533</v>
      </c>
      <c r="Z151" t="s">
        <v>2814</v>
      </c>
      <c r="AA151" t="s">
        <v>2815</v>
      </c>
      <c r="AB151" t="s">
        <v>2816</v>
      </c>
      <c r="AD151" t="s">
        <v>2817</v>
      </c>
      <c r="AE151" t="s">
        <v>2818</v>
      </c>
      <c r="AF151" t="s">
        <v>533</v>
      </c>
      <c r="AG151" t="s">
        <v>2819</v>
      </c>
      <c r="AH151" t="s">
        <v>2815</v>
      </c>
      <c r="AI151" t="s">
        <v>2820</v>
      </c>
      <c r="AK151" t="s">
        <v>556</v>
      </c>
      <c r="AR151" t="s">
        <v>556</v>
      </c>
      <c r="AY151" t="s">
        <v>556</v>
      </c>
      <c r="BF151" t="s">
        <v>556</v>
      </c>
      <c r="BM151" t="s">
        <v>556</v>
      </c>
      <c r="BT151" t="s">
        <v>556</v>
      </c>
    </row>
    <row r="152" spans="1:72" x14ac:dyDescent="0.3">
      <c r="A152" t="s">
        <v>2821</v>
      </c>
      <c r="B152" t="s">
        <v>2822</v>
      </c>
      <c r="C152" t="s">
        <v>2804</v>
      </c>
      <c r="D152" t="s">
        <v>559</v>
      </c>
      <c r="E152" t="s">
        <v>2805</v>
      </c>
      <c r="F152" t="s">
        <v>2806</v>
      </c>
      <c r="G152" t="s">
        <v>561</v>
      </c>
      <c r="H152" t="s">
        <v>2823</v>
      </c>
      <c r="I152" t="s">
        <v>2824</v>
      </c>
      <c r="J152" t="s">
        <v>2825</v>
      </c>
      <c r="K152" t="s">
        <v>2826</v>
      </c>
      <c r="L152" t="s">
        <v>2827</v>
      </c>
      <c r="M152" t="s">
        <v>1575</v>
      </c>
      <c r="N152" t="s">
        <v>568</v>
      </c>
      <c r="O152" t="s">
        <v>541</v>
      </c>
      <c r="P152" t="s">
        <v>597</v>
      </c>
      <c r="Q152" t="s">
        <v>541</v>
      </c>
      <c r="R152" t="s">
        <v>597</v>
      </c>
      <c r="S152" t="s">
        <v>544</v>
      </c>
      <c r="T152" t="s">
        <v>545</v>
      </c>
      <c r="U152" t="s">
        <v>541</v>
      </c>
      <c r="V152" t="s">
        <v>597</v>
      </c>
      <c r="W152" t="s">
        <v>2828</v>
      </c>
      <c r="X152" t="s">
        <v>2829</v>
      </c>
      <c r="Y152" t="s">
        <v>561</v>
      </c>
      <c r="Z152" t="s">
        <v>2830</v>
      </c>
      <c r="AA152" t="s">
        <v>2815</v>
      </c>
      <c r="AB152" t="s">
        <v>2816</v>
      </c>
      <c r="AC152" t="s">
        <v>1575</v>
      </c>
      <c r="AD152" t="s">
        <v>2831</v>
      </c>
      <c r="AE152" t="s">
        <v>2818</v>
      </c>
      <c r="AF152" t="s">
        <v>561</v>
      </c>
      <c r="AG152" t="s">
        <v>2819</v>
      </c>
      <c r="AH152" t="s">
        <v>2815</v>
      </c>
      <c r="AI152" t="s">
        <v>2820</v>
      </c>
      <c r="AK152" t="s">
        <v>556</v>
      </c>
      <c r="AR152" t="s">
        <v>556</v>
      </c>
      <c r="AY152" t="s">
        <v>556</v>
      </c>
      <c r="BF152" t="s">
        <v>556</v>
      </c>
      <c r="BM152" t="s">
        <v>556</v>
      </c>
      <c r="BT152" t="s">
        <v>556</v>
      </c>
    </row>
    <row r="153" spans="1:72" x14ac:dyDescent="0.3">
      <c r="A153" t="s">
        <v>2832</v>
      </c>
      <c r="B153" t="s">
        <v>4812</v>
      </c>
      <c r="C153" t="s">
        <v>2804</v>
      </c>
      <c r="D153" t="s">
        <v>559</v>
      </c>
      <c r="E153" t="s">
        <v>2805</v>
      </c>
      <c r="F153" t="s">
        <v>2833</v>
      </c>
      <c r="G153" t="s">
        <v>561</v>
      </c>
      <c r="H153" t="s">
        <v>4813</v>
      </c>
      <c r="I153" t="s">
        <v>4814</v>
      </c>
      <c r="J153" t="s">
        <v>2834</v>
      </c>
      <c r="K153" t="s">
        <v>2835</v>
      </c>
      <c r="L153" t="s">
        <v>4815</v>
      </c>
      <c r="M153" t="s">
        <v>4816</v>
      </c>
      <c r="N153" t="s">
        <v>568</v>
      </c>
      <c r="O153" t="s">
        <v>541</v>
      </c>
      <c r="P153" t="s">
        <v>597</v>
      </c>
      <c r="Q153" t="s">
        <v>541</v>
      </c>
      <c r="R153" t="s">
        <v>597</v>
      </c>
      <c r="S153" t="s">
        <v>544</v>
      </c>
      <c r="T153" t="s">
        <v>545</v>
      </c>
      <c r="U153" t="s">
        <v>541</v>
      </c>
      <c r="V153" t="s">
        <v>597</v>
      </c>
      <c r="W153" t="s">
        <v>2836</v>
      </c>
      <c r="X153" t="s">
        <v>2837</v>
      </c>
      <c r="Y153" t="s">
        <v>561</v>
      </c>
      <c r="Z153" t="s">
        <v>4817</v>
      </c>
      <c r="AA153" t="s">
        <v>2815</v>
      </c>
      <c r="AB153" t="s">
        <v>2838</v>
      </c>
      <c r="AC153" t="s">
        <v>2839</v>
      </c>
      <c r="AD153" t="s">
        <v>2840</v>
      </c>
      <c r="AE153" t="s">
        <v>2841</v>
      </c>
      <c r="AF153" t="s">
        <v>561</v>
      </c>
      <c r="AG153" t="s">
        <v>2842</v>
      </c>
      <c r="AH153" t="s">
        <v>2815</v>
      </c>
      <c r="AI153" t="s">
        <v>2843</v>
      </c>
      <c r="AJ153" t="s">
        <v>694</v>
      </c>
      <c r="AK153" t="s">
        <v>2844</v>
      </c>
      <c r="AL153" t="s">
        <v>2845</v>
      </c>
      <c r="AM153" t="s">
        <v>561</v>
      </c>
      <c r="AN153" t="s">
        <v>2846</v>
      </c>
      <c r="AO153" t="s">
        <v>2847</v>
      </c>
      <c r="AP153" t="s">
        <v>2848</v>
      </c>
      <c r="AQ153" t="s">
        <v>2849</v>
      </c>
      <c r="AR153" t="s">
        <v>556</v>
      </c>
      <c r="AY153" t="s">
        <v>556</v>
      </c>
      <c r="BF153" t="s">
        <v>556</v>
      </c>
      <c r="BM153" t="s">
        <v>556</v>
      </c>
      <c r="BT153" t="s">
        <v>556</v>
      </c>
    </row>
    <row r="154" spans="1:72" x14ac:dyDescent="0.3">
      <c r="A154" t="s">
        <v>2850</v>
      </c>
      <c r="B154" t="s">
        <v>2851</v>
      </c>
      <c r="C154" t="s">
        <v>2804</v>
      </c>
      <c r="D154" t="s">
        <v>530</v>
      </c>
      <c r="E154" t="s">
        <v>2805</v>
      </c>
      <c r="F154" t="s">
        <v>2852</v>
      </c>
      <c r="G154" t="s">
        <v>533</v>
      </c>
      <c r="H154" t="s">
        <v>2853</v>
      </c>
      <c r="I154" t="s">
        <v>2854</v>
      </c>
      <c r="J154" t="s">
        <v>2855</v>
      </c>
      <c r="K154" t="s">
        <v>2856</v>
      </c>
      <c r="L154" t="s">
        <v>2857</v>
      </c>
      <c r="M154" t="s">
        <v>2858</v>
      </c>
      <c r="N154" t="s">
        <v>848</v>
      </c>
      <c r="O154" t="s">
        <v>541</v>
      </c>
      <c r="P154" t="s">
        <v>597</v>
      </c>
      <c r="Q154" t="s">
        <v>541</v>
      </c>
      <c r="R154" t="s">
        <v>597</v>
      </c>
      <c r="S154" t="s">
        <v>541</v>
      </c>
      <c r="T154" t="s">
        <v>597</v>
      </c>
      <c r="U154" t="s">
        <v>541</v>
      </c>
      <c r="V154" t="s">
        <v>597</v>
      </c>
      <c r="W154" t="s">
        <v>2859</v>
      </c>
      <c r="X154" t="s">
        <v>2860</v>
      </c>
      <c r="Y154" t="s">
        <v>533</v>
      </c>
      <c r="Z154" t="s">
        <v>2861</v>
      </c>
      <c r="AA154" t="s">
        <v>2862</v>
      </c>
      <c r="AB154" t="s">
        <v>2863</v>
      </c>
      <c r="AC154" t="s">
        <v>2864</v>
      </c>
      <c r="AD154" t="s">
        <v>2865</v>
      </c>
      <c r="AE154" t="s">
        <v>2866</v>
      </c>
      <c r="AF154" t="s">
        <v>533</v>
      </c>
      <c r="AG154" t="s">
        <v>2867</v>
      </c>
      <c r="AH154" t="s">
        <v>2868</v>
      </c>
      <c r="AI154" t="s">
        <v>2863</v>
      </c>
      <c r="AJ154" t="s">
        <v>2869</v>
      </c>
      <c r="AK154" t="s">
        <v>2870</v>
      </c>
      <c r="AL154" t="s">
        <v>2871</v>
      </c>
      <c r="AM154" t="s">
        <v>533</v>
      </c>
      <c r="AN154" t="s">
        <v>2872</v>
      </c>
      <c r="AO154" t="s">
        <v>2862</v>
      </c>
      <c r="AP154" t="s">
        <v>2873</v>
      </c>
      <c r="AQ154" t="s">
        <v>2874</v>
      </c>
      <c r="AR154" t="s">
        <v>556</v>
      </c>
      <c r="AY154" t="s">
        <v>556</v>
      </c>
      <c r="BF154" t="s">
        <v>556</v>
      </c>
      <c r="BM154" t="s">
        <v>556</v>
      </c>
      <c r="BT154" t="s">
        <v>556</v>
      </c>
    </row>
    <row r="155" spans="1:72" x14ac:dyDescent="0.3">
      <c r="A155" t="s">
        <v>2875</v>
      </c>
      <c r="B155" t="s">
        <v>2876</v>
      </c>
      <c r="C155" t="s">
        <v>2804</v>
      </c>
      <c r="D155" t="s">
        <v>530</v>
      </c>
      <c r="E155" t="s">
        <v>2805</v>
      </c>
      <c r="F155" t="s">
        <v>2877</v>
      </c>
      <c r="G155" t="s">
        <v>533</v>
      </c>
      <c r="H155" t="s">
        <v>2878</v>
      </c>
      <c r="I155" t="s">
        <v>2879</v>
      </c>
      <c r="J155" t="s">
        <v>2880</v>
      </c>
      <c r="K155" t="s">
        <v>2881</v>
      </c>
      <c r="L155" t="s">
        <v>2882</v>
      </c>
      <c r="M155" t="s">
        <v>2883</v>
      </c>
      <c r="N155" t="s">
        <v>848</v>
      </c>
      <c r="O155" t="s">
        <v>541</v>
      </c>
      <c r="P155" t="s">
        <v>597</v>
      </c>
      <c r="Q155" t="s">
        <v>541</v>
      </c>
      <c r="R155" t="s">
        <v>597</v>
      </c>
      <c r="S155" t="s">
        <v>541</v>
      </c>
      <c r="T155" t="s">
        <v>543</v>
      </c>
      <c r="U155" t="s">
        <v>541</v>
      </c>
      <c r="V155" t="s">
        <v>583</v>
      </c>
      <c r="W155" t="s">
        <v>2884</v>
      </c>
      <c r="X155" t="s">
        <v>2885</v>
      </c>
      <c r="Y155" t="s">
        <v>533</v>
      </c>
      <c r="Z155" t="s">
        <v>2886</v>
      </c>
      <c r="AA155" t="s">
        <v>2887</v>
      </c>
      <c r="AB155" t="s">
        <v>2877</v>
      </c>
      <c r="AC155" t="s">
        <v>2888</v>
      </c>
      <c r="AD155" t="s">
        <v>2889</v>
      </c>
      <c r="AE155" t="s">
        <v>980</v>
      </c>
      <c r="AF155" t="s">
        <v>533</v>
      </c>
      <c r="AG155" t="s">
        <v>981</v>
      </c>
      <c r="AH155" t="s">
        <v>549</v>
      </c>
      <c r="AI155" t="s">
        <v>868</v>
      </c>
      <c r="AJ155" t="s">
        <v>869</v>
      </c>
    </row>
    <row r="156" spans="1:72" x14ac:dyDescent="0.3">
      <c r="A156" t="s">
        <v>2890</v>
      </c>
      <c r="B156" t="s">
        <v>4488</v>
      </c>
      <c r="C156" t="s">
        <v>2804</v>
      </c>
      <c r="D156" t="s">
        <v>559</v>
      </c>
      <c r="E156" t="s">
        <v>2805</v>
      </c>
      <c r="F156" t="s">
        <v>2891</v>
      </c>
      <c r="G156" t="s">
        <v>561</v>
      </c>
      <c r="H156" t="s">
        <v>2892</v>
      </c>
      <c r="I156" t="s">
        <v>2893</v>
      </c>
      <c r="J156" t="s">
        <v>2894</v>
      </c>
      <c r="K156" t="s">
        <v>2895</v>
      </c>
      <c r="L156" t="s">
        <v>2896</v>
      </c>
      <c r="M156" t="s">
        <v>2897</v>
      </c>
      <c r="N156" t="s">
        <v>663</v>
      </c>
      <c r="O156" t="s">
        <v>541</v>
      </c>
      <c r="P156" t="s">
        <v>597</v>
      </c>
      <c r="Q156" t="s">
        <v>541</v>
      </c>
      <c r="R156" t="s">
        <v>597</v>
      </c>
      <c r="S156" t="s">
        <v>541</v>
      </c>
      <c r="T156" t="s">
        <v>597</v>
      </c>
      <c r="U156" t="s">
        <v>541</v>
      </c>
      <c r="V156" t="s">
        <v>597</v>
      </c>
      <c r="W156" t="s">
        <v>2898</v>
      </c>
      <c r="X156" t="s">
        <v>2899</v>
      </c>
      <c r="Y156" t="s">
        <v>561</v>
      </c>
      <c r="Z156" t="s">
        <v>2900</v>
      </c>
      <c r="AA156" t="s">
        <v>2901</v>
      </c>
      <c r="AB156" t="s">
        <v>2902</v>
      </c>
      <c r="AC156" t="s">
        <v>2903</v>
      </c>
      <c r="AD156" t="s">
        <v>2904</v>
      </c>
      <c r="AE156" t="s">
        <v>2905</v>
      </c>
      <c r="AF156" t="s">
        <v>561</v>
      </c>
      <c r="AG156" t="s">
        <v>2906</v>
      </c>
      <c r="AH156" t="s">
        <v>2901</v>
      </c>
      <c r="AI156" t="s">
        <v>2907</v>
      </c>
      <c r="AJ156" t="s">
        <v>2908</v>
      </c>
    </row>
    <row r="157" spans="1:72" x14ac:dyDescent="0.3">
      <c r="A157" t="s">
        <v>2909</v>
      </c>
      <c r="B157" t="s">
        <v>2910</v>
      </c>
      <c r="C157" t="s">
        <v>2911</v>
      </c>
      <c r="D157" t="s">
        <v>530</v>
      </c>
      <c r="E157" t="s">
        <v>2912</v>
      </c>
      <c r="F157" t="s">
        <v>2913</v>
      </c>
      <c r="G157" t="s">
        <v>533</v>
      </c>
      <c r="H157" t="s">
        <v>2914</v>
      </c>
      <c r="I157" t="s">
        <v>2915</v>
      </c>
      <c r="J157" t="s">
        <v>2916</v>
      </c>
      <c r="K157" t="s">
        <v>2917</v>
      </c>
      <c r="L157" t="s">
        <v>2918</v>
      </c>
      <c r="M157" t="s">
        <v>2919</v>
      </c>
      <c r="N157" t="s">
        <v>540</v>
      </c>
      <c r="O157" t="s">
        <v>541</v>
      </c>
      <c r="P157" t="s">
        <v>542</v>
      </c>
      <c r="Q157" t="s">
        <v>541</v>
      </c>
      <c r="R157" t="s">
        <v>597</v>
      </c>
      <c r="S157" t="s">
        <v>541</v>
      </c>
      <c r="T157" t="s">
        <v>542</v>
      </c>
      <c r="U157" t="s">
        <v>2571</v>
      </c>
      <c r="V157" t="s">
        <v>542</v>
      </c>
      <c r="W157" t="s">
        <v>2920</v>
      </c>
      <c r="X157" t="s">
        <v>2916</v>
      </c>
      <c r="Y157" t="s">
        <v>533</v>
      </c>
      <c r="Z157" t="s">
        <v>2921</v>
      </c>
      <c r="AA157" t="s">
        <v>2922</v>
      </c>
      <c r="AB157" t="s">
        <v>545</v>
      </c>
      <c r="AC157" t="s">
        <v>2923</v>
      </c>
      <c r="AD157" t="s">
        <v>556</v>
      </c>
      <c r="AK157" t="s">
        <v>556</v>
      </c>
      <c r="AR157" t="s">
        <v>556</v>
      </c>
      <c r="AY157" t="s">
        <v>556</v>
      </c>
      <c r="BF157" t="s">
        <v>556</v>
      </c>
      <c r="BM157" t="s">
        <v>556</v>
      </c>
      <c r="BT157" t="s">
        <v>556</v>
      </c>
    </row>
    <row r="158" spans="1:72" x14ac:dyDescent="0.3">
      <c r="A158" t="s">
        <v>2924</v>
      </c>
      <c r="B158" t="s">
        <v>2925</v>
      </c>
      <c r="C158" t="s">
        <v>2911</v>
      </c>
      <c r="D158" t="s">
        <v>559</v>
      </c>
      <c r="E158" t="s">
        <v>2912</v>
      </c>
      <c r="F158" t="s">
        <v>2926</v>
      </c>
      <c r="G158" t="s">
        <v>533</v>
      </c>
      <c r="H158" t="s">
        <v>2927</v>
      </c>
      <c r="I158" t="s">
        <v>2928</v>
      </c>
      <c r="J158" t="s">
        <v>2929</v>
      </c>
      <c r="K158" t="s">
        <v>2930</v>
      </c>
      <c r="L158" t="s">
        <v>2918</v>
      </c>
      <c r="M158" t="s">
        <v>2931</v>
      </c>
      <c r="N158" t="s">
        <v>540</v>
      </c>
      <c r="O158" t="s">
        <v>541</v>
      </c>
      <c r="P158" t="s">
        <v>542</v>
      </c>
      <c r="Q158" t="s">
        <v>541</v>
      </c>
      <c r="R158" t="s">
        <v>542</v>
      </c>
      <c r="S158" t="s">
        <v>541</v>
      </c>
      <c r="T158" t="s">
        <v>542</v>
      </c>
      <c r="U158" t="s">
        <v>541</v>
      </c>
      <c r="V158" t="s">
        <v>542</v>
      </c>
      <c r="W158" t="s">
        <v>2932</v>
      </c>
      <c r="X158" t="s">
        <v>2933</v>
      </c>
      <c r="Y158" t="s">
        <v>533</v>
      </c>
      <c r="Z158" t="s">
        <v>2934</v>
      </c>
      <c r="AA158" t="s">
        <v>2922</v>
      </c>
      <c r="AB158" t="s">
        <v>2935</v>
      </c>
      <c r="AC158" t="s">
        <v>551</v>
      </c>
      <c r="AD158" t="s">
        <v>556</v>
      </c>
      <c r="AK158" t="s">
        <v>556</v>
      </c>
      <c r="AR158" t="s">
        <v>556</v>
      </c>
      <c r="AY158" t="s">
        <v>556</v>
      </c>
      <c r="BF158" t="s">
        <v>556</v>
      </c>
      <c r="BM158" t="s">
        <v>556</v>
      </c>
      <c r="BT158" t="s">
        <v>556</v>
      </c>
    </row>
    <row r="159" spans="1:72" x14ac:dyDescent="0.3">
      <c r="A159" t="s">
        <v>2936</v>
      </c>
      <c r="B159" t="s">
        <v>2937</v>
      </c>
      <c r="C159" t="s">
        <v>2911</v>
      </c>
      <c r="D159" t="s">
        <v>559</v>
      </c>
      <c r="E159" t="s">
        <v>2912</v>
      </c>
      <c r="F159" t="s">
        <v>2938</v>
      </c>
      <c r="G159" t="s">
        <v>533</v>
      </c>
      <c r="H159" t="s">
        <v>2939</v>
      </c>
      <c r="I159" t="s">
        <v>2940</v>
      </c>
      <c r="J159" t="s">
        <v>2941</v>
      </c>
      <c r="K159" t="s">
        <v>2942</v>
      </c>
      <c r="L159" t="s">
        <v>551</v>
      </c>
      <c r="M159" t="s">
        <v>551</v>
      </c>
      <c r="N159" t="s">
        <v>568</v>
      </c>
      <c r="O159" t="s">
        <v>541</v>
      </c>
      <c r="P159" t="s">
        <v>542</v>
      </c>
      <c r="Q159" t="s">
        <v>541</v>
      </c>
      <c r="R159" t="s">
        <v>542</v>
      </c>
      <c r="S159" t="s">
        <v>541</v>
      </c>
      <c r="T159" t="s">
        <v>597</v>
      </c>
      <c r="U159" t="s">
        <v>541</v>
      </c>
      <c r="V159" t="s">
        <v>597</v>
      </c>
      <c r="W159" t="s">
        <v>2943</v>
      </c>
      <c r="X159" t="s">
        <v>2944</v>
      </c>
      <c r="Y159" t="s">
        <v>533</v>
      </c>
      <c r="Z159" t="s">
        <v>2945</v>
      </c>
      <c r="AA159" t="s">
        <v>2946</v>
      </c>
      <c r="AB159" t="s">
        <v>2947</v>
      </c>
      <c r="AC159" t="s">
        <v>694</v>
      </c>
      <c r="AD159" t="s">
        <v>2948</v>
      </c>
      <c r="AE159" t="s">
        <v>2949</v>
      </c>
      <c r="AF159" t="s">
        <v>533</v>
      </c>
      <c r="AG159" t="s">
        <v>2950</v>
      </c>
      <c r="AH159" t="s">
        <v>2951</v>
      </c>
      <c r="AI159" t="s">
        <v>2947</v>
      </c>
      <c r="AJ159" t="s">
        <v>2952</v>
      </c>
      <c r="AK159" t="s">
        <v>556</v>
      </c>
      <c r="AR159" t="s">
        <v>556</v>
      </c>
      <c r="AY159" t="s">
        <v>556</v>
      </c>
      <c r="BF159" t="s">
        <v>556</v>
      </c>
      <c r="BM159" t="s">
        <v>556</v>
      </c>
      <c r="BT159" t="s">
        <v>556</v>
      </c>
    </row>
    <row r="160" spans="1:72" x14ac:dyDescent="0.3">
      <c r="A160" t="s">
        <v>2953</v>
      </c>
      <c r="B160" t="s">
        <v>2954</v>
      </c>
      <c r="C160" t="s">
        <v>2911</v>
      </c>
      <c r="D160" t="s">
        <v>559</v>
      </c>
      <c r="E160" t="s">
        <v>2912</v>
      </c>
      <c r="F160" t="s">
        <v>2955</v>
      </c>
      <c r="G160" t="s">
        <v>533</v>
      </c>
      <c r="H160" t="s">
        <v>2956</v>
      </c>
      <c r="I160" t="s">
        <v>2957</v>
      </c>
      <c r="J160" t="s">
        <v>2958</v>
      </c>
      <c r="K160" t="s">
        <v>2959</v>
      </c>
      <c r="L160" t="s">
        <v>551</v>
      </c>
      <c r="M160" t="s">
        <v>2960</v>
      </c>
      <c r="N160" t="s">
        <v>568</v>
      </c>
      <c r="O160" t="s">
        <v>541</v>
      </c>
      <c r="P160" t="s">
        <v>543</v>
      </c>
      <c r="Q160" t="s">
        <v>541</v>
      </c>
      <c r="R160" t="s">
        <v>543</v>
      </c>
      <c r="S160" t="s">
        <v>541</v>
      </c>
      <c r="T160" t="s">
        <v>543</v>
      </c>
      <c r="U160" t="s">
        <v>541</v>
      </c>
      <c r="V160" t="s">
        <v>543</v>
      </c>
      <c r="W160" t="s">
        <v>2961</v>
      </c>
      <c r="X160" t="s">
        <v>2962</v>
      </c>
      <c r="Y160" t="s">
        <v>533</v>
      </c>
      <c r="Z160" t="s">
        <v>2963</v>
      </c>
      <c r="AA160" t="s">
        <v>2964</v>
      </c>
      <c r="AB160" t="s">
        <v>2965</v>
      </c>
      <c r="AC160" t="s">
        <v>694</v>
      </c>
      <c r="AD160" t="s">
        <v>2966</v>
      </c>
      <c r="AE160" t="s">
        <v>2967</v>
      </c>
      <c r="AF160" t="s">
        <v>533</v>
      </c>
      <c r="AG160" t="s">
        <v>2968</v>
      </c>
      <c r="AH160" t="s">
        <v>2775</v>
      </c>
      <c r="AI160" t="s">
        <v>2965</v>
      </c>
      <c r="AK160" t="s">
        <v>556</v>
      </c>
      <c r="AR160" t="s">
        <v>556</v>
      </c>
      <c r="AY160" t="s">
        <v>556</v>
      </c>
      <c r="BF160" t="s">
        <v>556</v>
      </c>
      <c r="BM160" t="s">
        <v>556</v>
      </c>
      <c r="BT160" t="s">
        <v>556</v>
      </c>
    </row>
    <row r="161" spans="1:78" x14ac:dyDescent="0.3">
      <c r="A161" t="s">
        <v>2969</v>
      </c>
      <c r="B161" t="s">
        <v>2970</v>
      </c>
      <c r="C161" t="s">
        <v>2971</v>
      </c>
      <c r="D161" t="s">
        <v>530</v>
      </c>
      <c r="E161" t="s">
        <v>2912</v>
      </c>
      <c r="F161" t="s">
        <v>2938</v>
      </c>
      <c r="G161" t="s">
        <v>533</v>
      </c>
      <c r="H161" t="s">
        <v>2972</v>
      </c>
      <c r="I161" t="s">
        <v>2973</v>
      </c>
      <c r="J161" t="s">
        <v>2974</v>
      </c>
      <c r="K161" t="s">
        <v>2975</v>
      </c>
      <c r="L161" t="s">
        <v>2976</v>
      </c>
      <c r="M161" t="s">
        <v>2977</v>
      </c>
      <c r="N161" t="s">
        <v>1001</v>
      </c>
      <c r="O161" t="s">
        <v>541</v>
      </c>
      <c r="P161" t="s">
        <v>542</v>
      </c>
      <c r="Q161" t="s">
        <v>541</v>
      </c>
      <c r="R161" t="s">
        <v>542</v>
      </c>
      <c r="S161" t="s">
        <v>541</v>
      </c>
      <c r="T161" t="s">
        <v>597</v>
      </c>
      <c r="U161" t="s">
        <v>541</v>
      </c>
      <c r="V161" t="s">
        <v>597</v>
      </c>
      <c r="W161" t="s">
        <v>2978</v>
      </c>
      <c r="X161" t="s">
        <v>2979</v>
      </c>
      <c r="Y161" t="s">
        <v>533</v>
      </c>
      <c r="Z161" t="s">
        <v>2980</v>
      </c>
      <c r="AA161" t="s">
        <v>2951</v>
      </c>
      <c r="AB161" t="s">
        <v>2947</v>
      </c>
      <c r="AC161" t="s">
        <v>2981</v>
      </c>
      <c r="AD161" t="s">
        <v>2982</v>
      </c>
      <c r="AE161" t="s">
        <v>2983</v>
      </c>
      <c r="AF161" t="s">
        <v>533</v>
      </c>
      <c r="AG161" t="s">
        <v>2984</v>
      </c>
      <c r="AH161" t="s">
        <v>2985</v>
      </c>
      <c r="AI161" t="s">
        <v>2838</v>
      </c>
      <c r="AJ161" t="s">
        <v>2986</v>
      </c>
      <c r="AK161" t="s">
        <v>2987</v>
      </c>
      <c r="AL161" t="s">
        <v>2988</v>
      </c>
      <c r="AM161" t="s">
        <v>533</v>
      </c>
      <c r="AN161" t="s">
        <v>2989</v>
      </c>
      <c r="AO161" t="s">
        <v>2990</v>
      </c>
      <c r="AP161" t="s">
        <v>2947</v>
      </c>
      <c r="AQ161" t="s">
        <v>2991</v>
      </c>
      <c r="AR161" t="s">
        <v>556</v>
      </c>
      <c r="AY161" t="s">
        <v>556</v>
      </c>
      <c r="BF161" t="s">
        <v>556</v>
      </c>
      <c r="BM161" t="s">
        <v>556</v>
      </c>
      <c r="BT161" t="s">
        <v>556</v>
      </c>
    </row>
    <row r="162" spans="1:78" x14ac:dyDescent="0.3">
      <c r="A162" t="s">
        <v>2992</v>
      </c>
      <c r="B162" t="s">
        <v>2993</v>
      </c>
      <c r="C162" t="s">
        <v>2971</v>
      </c>
      <c r="D162" t="s">
        <v>530</v>
      </c>
      <c r="E162" t="s">
        <v>2912</v>
      </c>
      <c r="F162" t="s">
        <v>2994</v>
      </c>
      <c r="G162" t="s">
        <v>533</v>
      </c>
      <c r="H162" t="s">
        <v>2995</v>
      </c>
      <c r="I162" t="s">
        <v>2996</v>
      </c>
      <c r="J162" t="s">
        <v>2997</v>
      </c>
      <c r="K162" t="s">
        <v>2998</v>
      </c>
      <c r="L162" t="s">
        <v>551</v>
      </c>
      <c r="M162" t="s">
        <v>551</v>
      </c>
      <c r="N162" t="s">
        <v>568</v>
      </c>
      <c r="O162" t="s">
        <v>541</v>
      </c>
      <c r="P162" t="s">
        <v>543</v>
      </c>
      <c r="Q162" t="s">
        <v>541</v>
      </c>
      <c r="R162" t="s">
        <v>543</v>
      </c>
      <c r="S162" t="s">
        <v>541</v>
      </c>
      <c r="T162" t="s">
        <v>543</v>
      </c>
      <c r="U162" t="s">
        <v>541</v>
      </c>
      <c r="V162" t="s">
        <v>543</v>
      </c>
      <c r="W162" t="s">
        <v>2999</v>
      </c>
      <c r="X162" t="s">
        <v>3000</v>
      </c>
      <c r="Y162" t="s">
        <v>533</v>
      </c>
      <c r="Z162" t="s">
        <v>3001</v>
      </c>
      <c r="AA162" t="s">
        <v>3002</v>
      </c>
      <c r="AB162" t="s">
        <v>3003</v>
      </c>
      <c r="AC162" t="s">
        <v>3004</v>
      </c>
      <c r="AD162" t="s">
        <v>3005</v>
      </c>
      <c r="AE162" t="s">
        <v>3006</v>
      </c>
      <c r="AF162" t="s">
        <v>533</v>
      </c>
      <c r="AG162" t="s">
        <v>3007</v>
      </c>
      <c r="AH162" t="s">
        <v>2985</v>
      </c>
      <c r="AI162" t="s">
        <v>3008</v>
      </c>
      <c r="AJ162" t="s">
        <v>3004</v>
      </c>
      <c r="AK162" t="s">
        <v>556</v>
      </c>
      <c r="AR162" t="s">
        <v>556</v>
      </c>
      <c r="AY162" t="s">
        <v>556</v>
      </c>
      <c r="BF162" t="s">
        <v>556</v>
      </c>
      <c r="BM162" t="s">
        <v>556</v>
      </c>
      <c r="BT162" t="s">
        <v>556</v>
      </c>
    </row>
    <row r="163" spans="1:78" x14ac:dyDescent="0.3">
      <c r="A163" t="s">
        <v>3009</v>
      </c>
      <c r="B163" t="s">
        <v>3010</v>
      </c>
      <c r="C163" t="s">
        <v>3011</v>
      </c>
      <c r="D163" t="s">
        <v>530</v>
      </c>
      <c r="E163" t="s">
        <v>2912</v>
      </c>
      <c r="F163" t="s">
        <v>3012</v>
      </c>
      <c r="G163" t="s">
        <v>533</v>
      </c>
      <c r="H163" t="s">
        <v>3013</v>
      </c>
      <c r="I163" t="s">
        <v>3014</v>
      </c>
      <c r="J163" t="s">
        <v>3015</v>
      </c>
      <c r="K163" t="s">
        <v>3016</v>
      </c>
      <c r="L163" t="s">
        <v>551</v>
      </c>
      <c r="M163" t="s">
        <v>3017</v>
      </c>
      <c r="N163" t="s">
        <v>848</v>
      </c>
      <c r="O163" t="s">
        <v>541</v>
      </c>
      <c r="P163" t="s">
        <v>597</v>
      </c>
      <c r="Q163" t="s">
        <v>541</v>
      </c>
      <c r="R163" t="s">
        <v>543</v>
      </c>
      <c r="S163" t="s">
        <v>541</v>
      </c>
      <c r="T163" t="s">
        <v>543</v>
      </c>
      <c r="U163" t="s">
        <v>541</v>
      </c>
      <c r="V163" t="s">
        <v>543</v>
      </c>
      <c r="W163" t="s">
        <v>3018</v>
      </c>
      <c r="X163" t="s">
        <v>3019</v>
      </c>
      <c r="Y163" t="s">
        <v>533</v>
      </c>
      <c r="Z163" t="s">
        <v>3020</v>
      </c>
      <c r="AA163" t="s">
        <v>3021</v>
      </c>
      <c r="AB163" t="s">
        <v>3022</v>
      </c>
      <c r="AC163" t="s">
        <v>3023</v>
      </c>
      <c r="AD163" t="s">
        <v>3024</v>
      </c>
      <c r="AE163" t="s">
        <v>980</v>
      </c>
      <c r="AF163" t="s">
        <v>533</v>
      </c>
      <c r="AG163" t="s">
        <v>3025</v>
      </c>
      <c r="AH163" t="s">
        <v>549</v>
      </c>
      <c r="AI163" t="s">
        <v>3026</v>
      </c>
      <c r="AJ163" t="s">
        <v>551</v>
      </c>
      <c r="AK163" t="s">
        <v>556</v>
      </c>
      <c r="AR163" t="s">
        <v>556</v>
      </c>
      <c r="AY163" t="s">
        <v>556</v>
      </c>
      <c r="BF163" t="s">
        <v>556</v>
      </c>
      <c r="BM163" t="s">
        <v>556</v>
      </c>
      <c r="BT163" t="s">
        <v>556</v>
      </c>
    </row>
    <row r="164" spans="1:78" x14ac:dyDescent="0.3">
      <c r="A164" t="s">
        <v>3027</v>
      </c>
      <c r="B164" t="s">
        <v>3028</v>
      </c>
      <c r="C164" t="s">
        <v>3011</v>
      </c>
      <c r="D164" t="s">
        <v>559</v>
      </c>
      <c r="E164" t="s">
        <v>2912</v>
      </c>
      <c r="F164" t="s">
        <v>3029</v>
      </c>
      <c r="G164" t="s">
        <v>561</v>
      </c>
      <c r="H164" t="s">
        <v>3030</v>
      </c>
      <c r="I164" t="s">
        <v>3031</v>
      </c>
      <c r="J164" t="s">
        <v>3032</v>
      </c>
      <c r="K164" t="s">
        <v>3033</v>
      </c>
      <c r="L164" t="s">
        <v>3034</v>
      </c>
      <c r="M164" t="s">
        <v>3035</v>
      </c>
      <c r="N164" t="s">
        <v>568</v>
      </c>
      <c r="O164" t="s">
        <v>541</v>
      </c>
      <c r="P164" t="s">
        <v>597</v>
      </c>
      <c r="Q164" t="s">
        <v>541</v>
      </c>
      <c r="R164" t="s">
        <v>597</v>
      </c>
      <c r="S164" t="s">
        <v>541</v>
      </c>
      <c r="T164" t="s">
        <v>597</v>
      </c>
      <c r="U164" t="s">
        <v>541</v>
      </c>
      <c r="V164" t="s">
        <v>597</v>
      </c>
      <c r="W164" t="s">
        <v>3036</v>
      </c>
      <c r="X164" t="s">
        <v>3032</v>
      </c>
      <c r="Y164" t="s">
        <v>561</v>
      </c>
      <c r="Z164" t="s">
        <v>3037</v>
      </c>
      <c r="AA164" t="s">
        <v>3038</v>
      </c>
      <c r="AB164" t="s">
        <v>3029</v>
      </c>
      <c r="AC164" t="s">
        <v>3039</v>
      </c>
      <c r="AD164" t="s">
        <v>556</v>
      </c>
      <c r="AK164" t="s">
        <v>556</v>
      </c>
      <c r="AR164" t="s">
        <v>556</v>
      </c>
      <c r="AY164" t="s">
        <v>556</v>
      </c>
      <c r="BF164" t="s">
        <v>556</v>
      </c>
      <c r="BM164" t="s">
        <v>556</v>
      </c>
      <c r="BT164" t="s">
        <v>556</v>
      </c>
    </row>
    <row r="165" spans="1:78" x14ac:dyDescent="0.3">
      <c r="A165" t="s">
        <v>3045</v>
      </c>
      <c r="B165" t="s">
        <v>3046</v>
      </c>
      <c r="C165" t="s">
        <v>3011</v>
      </c>
      <c r="D165" t="s">
        <v>530</v>
      </c>
      <c r="E165" t="s">
        <v>2912</v>
      </c>
      <c r="F165" t="s">
        <v>3047</v>
      </c>
      <c r="G165" t="s">
        <v>533</v>
      </c>
      <c r="H165" t="s">
        <v>3048</v>
      </c>
      <c r="I165" t="s">
        <v>3049</v>
      </c>
      <c r="J165" t="s">
        <v>3050</v>
      </c>
      <c r="K165" t="s">
        <v>3016</v>
      </c>
      <c r="L165" t="s">
        <v>551</v>
      </c>
      <c r="M165" t="s">
        <v>3017</v>
      </c>
      <c r="N165" t="s">
        <v>848</v>
      </c>
      <c r="O165" t="s">
        <v>541</v>
      </c>
      <c r="P165" t="s">
        <v>543</v>
      </c>
      <c r="Q165" t="s">
        <v>541</v>
      </c>
      <c r="R165" t="s">
        <v>543</v>
      </c>
      <c r="S165" t="s">
        <v>541</v>
      </c>
      <c r="T165" t="s">
        <v>597</v>
      </c>
      <c r="U165" t="s">
        <v>541</v>
      </c>
      <c r="V165" t="s">
        <v>543</v>
      </c>
      <c r="W165" t="s">
        <v>3051</v>
      </c>
      <c r="X165" t="s">
        <v>3052</v>
      </c>
      <c r="Y165" t="s">
        <v>533</v>
      </c>
      <c r="Z165" t="s">
        <v>3053</v>
      </c>
      <c r="AA165" t="s">
        <v>3021</v>
      </c>
      <c r="AB165" t="s">
        <v>3054</v>
      </c>
      <c r="AC165" t="s">
        <v>3055</v>
      </c>
      <c r="AD165" t="s">
        <v>3056</v>
      </c>
      <c r="AE165" t="s">
        <v>980</v>
      </c>
      <c r="AF165" t="s">
        <v>533</v>
      </c>
      <c r="AG165" t="s">
        <v>3025</v>
      </c>
      <c r="AH165" t="s">
        <v>549</v>
      </c>
      <c r="AI165" t="s">
        <v>3026</v>
      </c>
      <c r="AJ165" t="s">
        <v>551</v>
      </c>
      <c r="AK165" t="s">
        <v>556</v>
      </c>
      <c r="AR165" t="s">
        <v>556</v>
      </c>
      <c r="AY165" t="s">
        <v>556</v>
      </c>
      <c r="BF165" t="s">
        <v>556</v>
      </c>
      <c r="BM165" t="s">
        <v>556</v>
      </c>
      <c r="BT165" t="s">
        <v>556</v>
      </c>
    </row>
    <row r="166" spans="1:78" x14ac:dyDescent="0.3">
      <c r="A166" t="s">
        <v>3057</v>
      </c>
      <c r="B166" t="s">
        <v>3058</v>
      </c>
      <c r="C166" t="s">
        <v>3011</v>
      </c>
      <c r="D166" t="s">
        <v>530</v>
      </c>
      <c r="E166" t="s">
        <v>2912</v>
      </c>
      <c r="F166" t="s">
        <v>3059</v>
      </c>
      <c r="G166" t="s">
        <v>533</v>
      </c>
      <c r="H166" t="s">
        <v>3060</v>
      </c>
      <c r="I166" t="s">
        <v>3061</v>
      </c>
      <c r="J166" t="s">
        <v>3062</v>
      </c>
      <c r="K166" t="s">
        <v>3063</v>
      </c>
      <c r="L166" t="s">
        <v>551</v>
      </c>
      <c r="M166" t="s">
        <v>3064</v>
      </c>
      <c r="N166" t="s">
        <v>848</v>
      </c>
      <c r="O166" t="s">
        <v>541</v>
      </c>
      <c r="P166" t="s">
        <v>543</v>
      </c>
      <c r="Q166" t="s">
        <v>541</v>
      </c>
      <c r="R166" t="s">
        <v>543</v>
      </c>
      <c r="S166" t="s">
        <v>541</v>
      </c>
      <c r="T166" t="s">
        <v>543</v>
      </c>
      <c r="U166" t="s">
        <v>541</v>
      </c>
      <c r="V166" t="s">
        <v>543</v>
      </c>
      <c r="W166" t="s">
        <v>3065</v>
      </c>
      <c r="X166" t="s">
        <v>3066</v>
      </c>
      <c r="Y166" t="s">
        <v>533</v>
      </c>
      <c r="Z166" t="s">
        <v>3067</v>
      </c>
      <c r="AA166" t="s">
        <v>3021</v>
      </c>
      <c r="AB166" t="s">
        <v>3068</v>
      </c>
      <c r="AC166" t="s">
        <v>3055</v>
      </c>
      <c r="AD166" t="s">
        <v>3069</v>
      </c>
      <c r="AE166" t="s">
        <v>980</v>
      </c>
      <c r="AF166" t="s">
        <v>533</v>
      </c>
      <c r="AG166" t="s">
        <v>3025</v>
      </c>
      <c r="AH166" t="s">
        <v>549</v>
      </c>
      <c r="AI166" t="s">
        <v>3026</v>
      </c>
      <c r="AJ166" t="s">
        <v>551</v>
      </c>
      <c r="AK166" t="s">
        <v>556</v>
      </c>
      <c r="AR166" t="s">
        <v>556</v>
      </c>
      <c r="AY166" t="s">
        <v>556</v>
      </c>
      <c r="BF166" t="s">
        <v>556</v>
      </c>
      <c r="BM166" t="s">
        <v>556</v>
      </c>
      <c r="BT166" t="s">
        <v>556</v>
      </c>
    </row>
    <row r="167" spans="1:78" x14ac:dyDescent="0.3">
      <c r="A167" t="s">
        <v>3070</v>
      </c>
      <c r="B167" t="s">
        <v>3071</v>
      </c>
      <c r="C167" t="s">
        <v>3072</v>
      </c>
      <c r="D167" t="s">
        <v>530</v>
      </c>
      <c r="E167" t="s">
        <v>3073</v>
      </c>
      <c r="F167" t="s">
        <v>2403</v>
      </c>
      <c r="G167" t="s">
        <v>533</v>
      </c>
      <c r="H167" t="s">
        <v>3074</v>
      </c>
      <c r="I167" t="s">
        <v>3075</v>
      </c>
      <c r="J167" t="s">
        <v>3076</v>
      </c>
      <c r="K167" t="s">
        <v>3077</v>
      </c>
      <c r="L167" t="s">
        <v>3078</v>
      </c>
      <c r="M167" t="s">
        <v>694</v>
      </c>
      <c r="N167" t="s">
        <v>568</v>
      </c>
      <c r="O167" t="s">
        <v>541</v>
      </c>
      <c r="P167" t="s">
        <v>542</v>
      </c>
      <c r="Q167" t="s">
        <v>541</v>
      </c>
      <c r="R167" t="s">
        <v>542</v>
      </c>
      <c r="S167" t="s">
        <v>541</v>
      </c>
      <c r="T167" t="s">
        <v>542</v>
      </c>
      <c r="U167" t="s">
        <v>541</v>
      </c>
      <c r="V167" t="s">
        <v>542</v>
      </c>
      <c r="W167" t="s">
        <v>3079</v>
      </c>
      <c r="X167" t="s">
        <v>3080</v>
      </c>
      <c r="Y167" t="s">
        <v>533</v>
      </c>
      <c r="Z167" t="s">
        <v>3081</v>
      </c>
      <c r="AA167" t="s">
        <v>3082</v>
      </c>
      <c r="AB167" t="s">
        <v>1525</v>
      </c>
      <c r="AC167" t="s">
        <v>551</v>
      </c>
      <c r="AD167" t="s">
        <v>3083</v>
      </c>
      <c r="AE167" t="s">
        <v>3084</v>
      </c>
      <c r="AF167" t="s">
        <v>533</v>
      </c>
      <c r="AG167" t="s">
        <v>3085</v>
      </c>
      <c r="AH167" t="s">
        <v>3082</v>
      </c>
      <c r="AI167" t="s">
        <v>1525</v>
      </c>
      <c r="AR167" t="s">
        <v>556</v>
      </c>
    </row>
    <row r="168" spans="1:78" x14ac:dyDescent="0.3">
      <c r="A168" t="s">
        <v>3086</v>
      </c>
      <c r="B168" t="s">
        <v>3087</v>
      </c>
      <c r="C168" t="s">
        <v>3072</v>
      </c>
      <c r="D168" t="s">
        <v>559</v>
      </c>
      <c r="E168" t="s">
        <v>3073</v>
      </c>
      <c r="F168" t="s">
        <v>2403</v>
      </c>
      <c r="G168" t="s">
        <v>561</v>
      </c>
      <c r="H168" t="s">
        <v>3088</v>
      </c>
      <c r="I168" t="s">
        <v>3089</v>
      </c>
      <c r="J168" t="s">
        <v>3090</v>
      </c>
      <c r="K168" t="s">
        <v>3077</v>
      </c>
      <c r="L168" t="s">
        <v>3091</v>
      </c>
      <c r="M168" t="s">
        <v>694</v>
      </c>
      <c r="N168" t="s">
        <v>568</v>
      </c>
      <c r="O168" t="s">
        <v>541</v>
      </c>
      <c r="P168" t="s">
        <v>542</v>
      </c>
      <c r="Q168" t="s">
        <v>541</v>
      </c>
      <c r="R168" t="s">
        <v>542</v>
      </c>
      <c r="S168" t="s">
        <v>541</v>
      </c>
      <c r="T168" t="s">
        <v>542</v>
      </c>
      <c r="U168" t="s">
        <v>541</v>
      </c>
      <c r="V168" t="s">
        <v>542</v>
      </c>
      <c r="W168" t="s">
        <v>3092</v>
      </c>
      <c r="X168" t="s">
        <v>3093</v>
      </c>
      <c r="Y168" t="s">
        <v>561</v>
      </c>
      <c r="Z168" t="s">
        <v>3094</v>
      </c>
      <c r="AA168" t="s">
        <v>3095</v>
      </c>
      <c r="AB168" t="s">
        <v>1525</v>
      </c>
      <c r="AC168" t="s">
        <v>551</v>
      </c>
      <c r="AD168" t="s">
        <v>3096</v>
      </c>
      <c r="AE168" t="s">
        <v>3097</v>
      </c>
      <c r="AF168" t="s">
        <v>561</v>
      </c>
      <c r="AG168" t="s">
        <v>3098</v>
      </c>
      <c r="AH168" t="s">
        <v>3095</v>
      </c>
      <c r="AI168" t="s">
        <v>1525</v>
      </c>
      <c r="AR168" t="s">
        <v>556</v>
      </c>
    </row>
    <row r="169" spans="1:78" x14ac:dyDescent="0.3">
      <c r="A169" t="s">
        <v>3099</v>
      </c>
      <c r="B169" t="s">
        <v>3100</v>
      </c>
      <c r="C169" t="s">
        <v>3072</v>
      </c>
      <c r="D169" t="s">
        <v>559</v>
      </c>
      <c r="E169" t="s">
        <v>3073</v>
      </c>
      <c r="F169" t="s">
        <v>2403</v>
      </c>
      <c r="G169" t="s">
        <v>561</v>
      </c>
      <c r="H169" t="s">
        <v>3101</v>
      </c>
      <c r="I169" t="s">
        <v>3102</v>
      </c>
      <c r="J169" t="s">
        <v>3103</v>
      </c>
      <c r="K169" t="s">
        <v>3077</v>
      </c>
      <c r="L169" t="s">
        <v>3104</v>
      </c>
      <c r="M169" t="s">
        <v>694</v>
      </c>
      <c r="N169" t="s">
        <v>568</v>
      </c>
      <c r="O169" t="s">
        <v>541</v>
      </c>
      <c r="P169" t="s">
        <v>542</v>
      </c>
      <c r="Q169" t="s">
        <v>541</v>
      </c>
      <c r="R169" t="s">
        <v>542</v>
      </c>
      <c r="S169" t="s">
        <v>541</v>
      </c>
      <c r="T169" t="s">
        <v>542</v>
      </c>
      <c r="U169" t="s">
        <v>541</v>
      </c>
      <c r="V169" t="s">
        <v>542</v>
      </c>
      <c r="W169" t="s">
        <v>3105</v>
      </c>
      <c r="X169" t="s">
        <v>3106</v>
      </c>
      <c r="Y169" t="s">
        <v>561</v>
      </c>
      <c r="Z169" t="s">
        <v>3107</v>
      </c>
      <c r="AA169" t="s">
        <v>3095</v>
      </c>
      <c r="AB169" t="s">
        <v>1525</v>
      </c>
      <c r="AC169" t="s">
        <v>551</v>
      </c>
      <c r="AD169" t="s">
        <v>3108</v>
      </c>
      <c r="AE169" t="s">
        <v>3109</v>
      </c>
      <c r="AF169" t="s">
        <v>561</v>
      </c>
      <c r="AG169" t="s">
        <v>3110</v>
      </c>
      <c r="AH169" t="s">
        <v>3095</v>
      </c>
      <c r="AI169" t="s">
        <v>1525</v>
      </c>
    </row>
    <row r="170" spans="1:78" x14ac:dyDescent="0.3">
      <c r="A170" t="s">
        <v>3111</v>
      </c>
      <c r="B170" t="s">
        <v>3112</v>
      </c>
      <c r="C170" t="s">
        <v>3072</v>
      </c>
      <c r="D170" t="s">
        <v>559</v>
      </c>
      <c r="E170" t="s">
        <v>3073</v>
      </c>
      <c r="F170" t="s">
        <v>2403</v>
      </c>
      <c r="G170" t="s">
        <v>561</v>
      </c>
      <c r="H170" t="s">
        <v>3113</v>
      </c>
      <c r="I170" t="s">
        <v>3114</v>
      </c>
      <c r="J170" t="s">
        <v>3115</v>
      </c>
      <c r="K170" t="s">
        <v>3077</v>
      </c>
      <c r="L170" t="s">
        <v>3091</v>
      </c>
      <c r="M170" t="s">
        <v>694</v>
      </c>
      <c r="N170" t="s">
        <v>568</v>
      </c>
      <c r="O170" t="s">
        <v>541</v>
      </c>
      <c r="P170" t="s">
        <v>542</v>
      </c>
      <c r="Q170" t="s">
        <v>541</v>
      </c>
      <c r="R170" t="s">
        <v>542</v>
      </c>
      <c r="S170" t="s">
        <v>541</v>
      </c>
      <c r="T170" t="s">
        <v>542</v>
      </c>
      <c r="U170" t="s">
        <v>541</v>
      </c>
      <c r="V170" t="s">
        <v>542</v>
      </c>
      <c r="W170" t="s">
        <v>3116</v>
      </c>
      <c r="X170" t="s">
        <v>3117</v>
      </c>
      <c r="Y170" t="s">
        <v>561</v>
      </c>
      <c r="Z170" t="s">
        <v>3118</v>
      </c>
      <c r="AA170" t="s">
        <v>3095</v>
      </c>
      <c r="AB170" t="s">
        <v>1525</v>
      </c>
      <c r="AC170" t="s">
        <v>551</v>
      </c>
      <c r="AD170" t="s">
        <v>3119</v>
      </c>
      <c r="AE170" t="s">
        <v>3120</v>
      </c>
      <c r="AF170" t="s">
        <v>561</v>
      </c>
      <c r="AG170" t="s">
        <v>3121</v>
      </c>
      <c r="AH170" t="s">
        <v>3095</v>
      </c>
      <c r="AI170" t="s">
        <v>1525</v>
      </c>
      <c r="AJ170" t="s">
        <v>551</v>
      </c>
    </row>
    <row r="171" spans="1:78" x14ac:dyDescent="0.3">
      <c r="A171" t="s">
        <v>3122</v>
      </c>
      <c r="B171" t="s">
        <v>3123</v>
      </c>
      <c r="C171" t="s">
        <v>3072</v>
      </c>
      <c r="D171" t="s">
        <v>559</v>
      </c>
      <c r="E171" t="s">
        <v>3073</v>
      </c>
      <c r="F171" t="s">
        <v>2403</v>
      </c>
      <c r="G171" t="s">
        <v>561</v>
      </c>
      <c r="H171" t="s">
        <v>3124</v>
      </c>
      <c r="I171" t="s">
        <v>3125</v>
      </c>
      <c r="J171" t="s">
        <v>3126</v>
      </c>
      <c r="K171" t="s">
        <v>3077</v>
      </c>
      <c r="L171" t="s">
        <v>3104</v>
      </c>
      <c r="M171" t="s">
        <v>3127</v>
      </c>
      <c r="N171" t="s">
        <v>568</v>
      </c>
      <c r="O171" t="s">
        <v>541</v>
      </c>
      <c r="P171" t="s">
        <v>542</v>
      </c>
      <c r="Q171" t="s">
        <v>541</v>
      </c>
      <c r="R171" t="s">
        <v>542</v>
      </c>
      <c r="S171" t="s">
        <v>541</v>
      </c>
      <c r="T171" t="s">
        <v>542</v>
      </c>
      <c r="U171" t="s">
        <v>541</v>
      </c>
      <c r="V171" t="s">
        <v>542</v>
      </c>
      <c r="W171" t="s">
        <v>3128</v>
      </c>
      <c r="X171" t="s">
        <v>3129</v>
      </c>
      <c r="Y171" t="s">
        <v>561</v>
      </c>
      <c r="Z171" t="s">
        <v>3130</v>
      </c>
      <c r="AA171" t="s">
        <v>3095</v>
      </c>
      <c r="AB171" t="s">
        <v>1525</v>
      </c>
      <c r="AC171" t="s">
        <v>3131</v>
      </c>
      <c r="AD171" t="s">
        <v>3132</v>
      </c>
      <c r="AE171" t="s">
        <v>3133</v>
      </c>
      <c r="AF171" t="s">
        <v>561</v>
      </c>
      <c r="AG171" t="s">
        <v>3134</v>
      </c>
      <c r="AH171" t="s">
        <v>3095</v>
      </c>
      <c r="AI171" t="s">
        <v>1525</v>
      </c>
      <c r="AJ171" t="s">
        <v>3135</v>
      </c>
      <c r="AK171" t="s">
        <v>3136</v>
      </c>
      <c r="AL171" t="s">
        <v>3137</v>
      </c>
      <c r="AM171" t="s">
        <v>561</v>
      </c>
      <c r="AN171" t="s">
        <v>3138</v>
      </c>
      <c r="AO171" t="s">
        <v>3095</v>
      </c>
      <c r="AP171" t="s">
        <v>1525</v>
      </c>
      <c r="AQ171" t="s">
        <v>551</v>
      </c>
    </row>
    <row r="172" spans="1:78" x14ac:dyDescent="0.3">
      <c r="A172" t="s">
        <v>3139</v>
      </c>
      <c r="B172" t="s">
        <v>3140</v>
      </c>
      <c r="C172" t="s">
        <v>3072</v>
      </c>
      <c r="D172" t="s">
        <v>530</v>
      </c>
      <c r="E172" t="s">
        <v>3073</v>
      </c>
      <c r="F172" t="s">
        <v>3141</v>
      </c>
      <c r="G172" t="s">
        <v>533</v>
      </c>
      <c r="H172" t="s">
        <v>3142</v>
      </c>
      <c r="I172" t="s">
        <v>3143</v>
      </c>
      <c r="J172" t="s">
        <v>3144</v>
      </c>
      <c r="K172" t="s">
        <v>3145</v>
      </c>
      <c r="L172" t="s">
        <v>3146</v>
      </c>
      <c r="M172" t="s">
        <v>694</v>
      </c>
      <c r="N172" t="s">
        <v>3147</v>
      </c>
      <c r="O172" t="s">
        <v>541</v>
      </c>
      <c r="P172" t="s">
        <v>542</v>
      </c>
      <c r="Q172" t="s">
        <v>541</v>
      </c>
      <c r="R172" t="s">
        <v>542</v>
      </c>
      <c r="S172" t="s">
        <v>541</v>
      </c>
      <c r="T172" t="s">
        <v>542</v>
      </c>
      <c r="U172" t="s">
        <v>541</v>
      </c>
      <c r="V172" t="s">
        <v>542</v>
      </c>
      <c r="W172" t="s">
        <v>3148</v>
      </c>
      <c r="X172" t="s">
        <v>3149</v>
      </c>
      <c r="Y172" t="s">
        <v>533</v>
      </c>
      <c r="Z172" t="s">
        <v>3150</v>
      </c>
      <c r="AA172" t="s">
        <v>3151</v>
      </c>
      <c r="AB172" t="s">
        <v>3152</v>
      </c>
      <c r="AC172" t="s">
        <v>551</v>
      </c>
      <c r="AJ172" t="s">
        <v>551</v>
      </c>
    </row>
    <row r="173" spans="1:78" x14ac:dyDescent="0.3">
      <c r="A173" t="s">
        <v>3153</v>
      </c>
      <c r="B173" t="s">
        <v>3154</v>
      </c>
      <c r="C173" t="s">
        <v>3072</v>
      </c>
      <c r="D173" t="s">
        <v>559</v>
      </c>
      <c r="E173" t="s">
        <v>3073</v>
      </c>
      <c r="F173" t="s">
        <v>3141</v>
      </c>
      <c r="G173" t="s">
        <v>3161</v>
      </c>
      <c r="H173" t="s">
        <v>3155</v>
      </c>
      <c r="I173" t="s">
        <v>3156</v>
      </c>
      <c r="J173" t="s">
        <v>3157</v>
      </c>
      <c r="K173" t="s">
        <v>3145</v>
      </c>
      <c r="L173" t="s">
        <v>3158</v>
      </c>
      <c r="M173" t="s">
        <v>694</v>
      </c>
      <c r="N173" t="s">
        <v>568</v>
      </c>
      <c r="O173" t="s">
        <v>541</v>
      </c>
      <c r="P173" t="s">
        <v>542</v>
      </c>
      <c r="Q173" t="s">
        <v>541</v>
      </c>
      <c r="R173" t="s">
        <v>542</v>
      </c>
      <c r="S173" t="s">
        <v>541</v>
      </c>
      <c r="T173" t="s">
        <v>542</v>
      </c>
      <c r="U173" t="s">
        <v>541</v>
      </c>
      <c r="V173" t="s">
        <v>542</v>
      </c>
      <c r="W173" t="s">
        <v>3159</v>
      </c>
      <c r="X173" t="s">
        <v>3160</v>
      </c>
      <c r="Y173" t="s">
        <v>3161</v>
      </c>
      <c r="Z173" t="s">
        <v>3150</v>
      </c>
      <c r="AA173" t="s">
        <v>3162</v>
      </c>
      <c r="AB173" t="s">
        <v>3152</v>
      </c>
      <c r="AC173" t="s">
        <v>551</v>
      </c>
      <c r="AJ173" t="s">
        <v>551</v>
      </c>
    </row>
    <row r="174" spans="1:78" x14ac:dyDescent="0.3">
      <c r="A174" t="s">
        <v>3163</v>
      </c>
      <c r="B174" t="s">
        <v>3164</v>
      </c>
      <c r="C174" t="s">
        <v>3165</v>
      </c>
      <c r="D174" t="s">
        <v>530</v>
      </c>
      <c r="E174" t="s">
        <v>3073</v>
      </c>
      <c r="F174" t="s">
        <v>2403</v>
      </c>
      <c r="G174" t="s">
        <v>533</v>
      </c>
      <c r="H174" t="s">
        <v>3166</v>
      </c>
      <c r="I174" t="s">
        <v>3167</v>
      </c>
      <c r="J174" t="s">
        <v>3168</v>
      </c>
      <c r="K174" t="s">
        <v>3169</v>
      </c>
      <c r="L174" t="s">
        <v>3170</v>
      </c>
      <c r="M174" t="s">
        <v>694</v>
      </c>
      <c r="N174" t="s">
        <v>568</v>
      </c>
      <c r="O174" t="s">
        <v>541</v>
      </c>
      <c r="P174" t="s">
        <v>542</v>
      </c>
      <c r="Q174" t="s">
        <v>541</v>
      </c>
      <c r="R174" t="s">
        <v>542</v>
      </c>
      <c r="S174" t="s">
        <v>541</v>
      </c>
      <c r="T174" t="s">
        <v>542</v>
      </c>
      <c r="U174" t="s">
        <v>541</v>
      </c>
      <c r="V174" t="s">
        <v>542</v>
      </c>
      <c r="W174" t="s">
        <v>3171</v>
      </c>
      <c r="X174" t="s">
        <v>3172</v>
      </c>
      <c r="Y174" t="s">
        <v>533</v>
      </c>
      <c r="Z174" t="s">
        <v>3173</v>
      </c>
      <c r="AA174" t="s">
        <v>3174</v>
      </c>
      <c r="AB174" t="s">
        <v>1525</v>
      </c>
      <c r="AC174" t="s">
        <v>551</v>
      </c>
      <c r="AD174" t="s">
        <v>3175</v>
      </c>
      <c r="AE174" t="s">
        <v>3176</v>
      </c>
      <c r="AF174" t="s">
        <v>533</v>
      </c>
      <c r="AG174" t="s">
        <v>3177</v>
      </c>
      <c r="AH174" t="s">
        <v>3174</v>
      </c>
      <c r="AI174" t="s">
        <v>1525</v>
      </c>
      <c r="AJ174" t="s">
        <v>551</v>
      </c>
      <c r="AK174" t="s">
        <v>3178</v>
      </c>
      <c r="AL174" t="s">
        <v>3179</v>
      </c>
      <c r="AM174" t="s">
        <v>533</v>
      </c>
      <c r="AN174" t="s">
        <v>3180</v>
      </c>
      <c r="AO174" t="s">
        <v>3174</v>
      </c>
      <c r="AP174" t="s">
        <v>1525</v>
      </c>
      <c r="AQ174" t="s">
        <v>551</v>
      </c>
    </row>
    <row r="175" spans="1:78" x14ac:dyDescent="0.3">
      <c r="A175" t="s">
        <v>3181</v>
      </c>
      <c r="B175" t="s">
        <v>3182</v>
      </c>
      <c r="C175" t="s">
        <v>3183</v>
      </c>
      <c r="D175" t="s">
        <v>530</v>
      </c>
      <c r="E175" t="s">
        <v>3073</v>
      </c>
      <c r="F175" t="s">
        <v>2403</v>
      </c>
      <c r="G175" t="s">
        <v>533</v>
      </c>
      <c r="H175" t="s">
        <v>3184</v>
      </c>
      <c r="I175" t="s">
        <v>3185</v>
      </c>
      <c r="J175" t="s">
        <v>3186</v>
      </c>
      <c r="K175" t="s">
        <v>3187</v>
      </c>
      <c r="L175" t="s">
        <v>3188</v>
      </c>
      <c r="M175" t="s">
        <v>694</v>
      </c>
      <c r="N175" t="s">
        <v>568</v>
      </c>
      <c r="O175" t="s">
        <v>541</v>
      </c>
      <c r="P175" t="s">
        <v>597</v>
      </c>
      <c r="Q175" t="s">
        <v>541</v>
      </c>
      <c r="R175" t="s">
        <v>597</v>
      </c>
      <c r="S175" t="s">
        <v>541</v>
      </c>
      <c r="T175" t="s">
        <v>597</v>
      </c>
      <c r="U175" t="s">
        <v>541</v>
      </c>
      <c r="V175" t="s">
        <v>597</v>
      </c>
      <c r="W175" t="s">
        <v>3189</v>
      </c>
      <c r="X175" t="s">
        <v>3190</v>
      </c>
      <c r="Y175" t="s">
        <v>533</v>
      </c>
      <c r="Z175" t="s">
        <v>3191</v>
      </c>
      <c r="AA175" t="s">
        <v>3174</v>
      </c>
      <c r="AB175" t="s">
        <v>1525</v>
      </c>
      <c r="AC175" t="s">
        <v>3192</v>
      </c>
      <c r="AD175" t="s">
        <v>3193</v>
      </c>
      <c r="AE175" t="s">
        <v>3194</v>
      </c>
      <c r="AF175" t="s">
        <v>533</v>
      </c>
      <c r="AG175" t="s">
        <v>3195</v>
      </c>
      <c r="AH175" t="s">
        <v>3174</v>
      </c>
      <c r="AI175" t="s">
        <v>1525</v>
      </c>
      <c r="AJ175" t="s">
        <v>3192</v>
      </c>
    </row>
    <row r="176" spans="1:78" x14ac:dyDescent="0.3">
      <c r="A176" t="s">
        <v>3196</v>
      </c>
      <c r="B176" t="s">
        <v>3197</v>
      </c>
      <c r="C176" t="s">
        <v>3183</v>
      </c>
      <c r="D176" t="s">
        <v>559</v>
      </c>
      <c r="E176" t="s">
        <v>3073</v>
      </c>
      <c r="F176" t="s">
        <v>2403</v>
      </c>
      <c r="G176" t="s">
        <v>533</v>
      </c>
      <c r="H176" t="s">
        <v>3198</v>
      </c>
      <c r="I176" t="s">
        <v>3199</v>
      </c>
      <c r="J176" t="s">
        <v>3200</v>
      </c>
      <c r="K176" t="s">
        <v>3201</v>
      </c>
      <c r="L176" t="s">
        <v>3188</v>
      </c>
      <c r="M176" t="s">
        <v>694</v>
      </c>
      <c r="N176" t="s">
        <v>568</v>
      </c>
      <c r="O176" t="s">
        <v>541</v>
      </c>
      <c r="P176" t="s">
        <v>542</v>
      </c>
      <c r="Q176" t="s">
        <v>541</v>
      </c>
      <c r="R176" t="s">
        <v>542</v>
      </c>
      <c r="S176" t="s">
        <v>541</v>
      </c>
      <c r="T176" t="s">
        <v>542</v>
      </c>
      <c r="U176" t="s">
        <v>541</v>
      </c>
      <c r="V176" t="s">
        <v>542</v>
      </c>
      <c r="W176" t="s">
        <v>3202</v>
      </c>
      <c r="X176" t="s">
        <v>3203</v>
      </c>
      <c r="Y176" t="s">
        <v>533</v>
      </c>
      <c r="Z176" t="s">
        <v>3204</v>
      </c>
      <c r="AA176" t="s">
        <v>3174</v>
      </c>
      <c r="AB176" t="s">
        <v>1525</v>
      </c>
      <c r="AC176" t="s">
        <v>551</v>
      </c>
      <c r="AD176" t="s">
        <v>3205</v>
      </c>
      <c r="AE176" t="s">
        <v>3206</v>
      </c>
      <c r="AF176" t="s">
        <v>533</v>
      </c>
      <c r="AG176" t="s">
        <v>3207</v>
      </c>
      <c r="AH176" t="s">
        <v>3174</v>
      </c>
      <c r="AI176" t="s">
        <v>1525</v>
      </c>
      <c r="AJ176" t="s">
        <v>551</v>
      </c>
      <c r="AK176" t="s">
        <v>3208</v>
      </c>
      <c r="AL176" t="s">
        <v>3209</v>
      </c>
      <c r="AM176" t="s">
        <v>533</v>
      </c>
      <c r="AN176" t="s">
        <v>3210</v>
      </c>
      <c r="AO176" t="s">
        <v>3174</v>
      </c>
      <c r="AR176" t="s">
        <v>3211</v>
      </c>
      <c r="AS176" t="s">
        <v>3212</v>
      </c>
      <c r="AT176" t="s">
        <v>533</v>
      </c>
      <c r="AU176" t="s">
        <v>3213</v>
      </c>
      <c r="AV176" t="s">
        <v>3174</v>
      </c>
      <c r="AW176" t="s">
        <v>1525</v>
      </c>
      <c r="AX176" t="s">
        <v>551</v>
      </c>
      <c r="AY176" t="s">
        <v>3214</v>
      </c>
      <c r="AZ176" t="s">
        <v>3215</v>
      </c>
      <c r="BA176" t="s">
        <v>533</v>
      </c>
      <c r="BB176" t="s">
        <v>3216</v>
      </c>
      <c r="BC176" t="s">
        <v>3174</v>
      </c>
      <c r="BD176" t="s">
        <v>1525</v>
      </c>
      <c r="BE176" t="s">
        <v>551</v>
      </c>
      <c r="BF176" t="s">
        <v>3217</v>
      </c>
      <c r="BG176" t="s">
        <v>3218</v>
      </c>
      <c r="BH176" t="s">
        <v>533</v>
      </c>
      <c r="BI176" t="s">
        <v>3219</v>
      </c>
      <c r="BJ176" t="s">
        <v>3174</v>
      </c>
      <c r="BK176" t="s">
        <v>1525</v>
      </c>
      <c r="BL176" t="s">
        <v>551</v>
      </c>
      <c r="BM176" t="s">
        <v>3220</v>
      </c>
      <c r="BN176" t="s">
        <v>3221</v>
      </c>
      <c r="BO176" t="s">
        <v>533</v>
      </c>
      <c r="BP176" t="s">
        <v>3222</v>
      </c>
      <c r="BQ176" t="s">
        <v>3174</v>
      </c>
      <c r="BR176" t="s">
        <v>1525</v>
      </c>
      <c r="BS176" t="s">
        <v>551</v>
      </c>
      <c r="BT176" t="s">
        <v>3223</v>
      </c>
      <c r="BU176" t="s">
        <v>3224</v>
      </c>
      <c r="BV176" t="s">
        <v>533</v>
      </c>
      <c r="BW176" t="s">
        <v>3225</v>
      </c>
      <c r="BX176" t="s">
        <v>3174</v>
      </c>
      <c r="BY176" t="s">
        <v>1525</v>
      </c>
      <c r="BZ176" t="s">
        <v>551</v>
      </c>
    </row>
    <row r="177" spans="1:64" x14ac:dyDescent="0.3">
      <c r="A177" t="s">
        <v>3226</v>
      </c>
      <c r="B177" t="s">
        <v>3227</v>
      </c>
      <c r="C177" t="s">
        <v>3228</v>
      </c>
      <c r="D177" t="s">
        <v>530</v>
      </c>
      <c r="E177" t="s">
        <v>3073</v>
      </c>
      <c r="F177" t="s">
        <v>2403</v>
      </c>
      <c r="G177" t="s">
        <v>533</v>
      </c>
      <c r="H177" t="s">
        <v>3229</v>
      </c>
      <c r="I177" t="s">
        <v>3230</v>
      </c>
      <c r="J177" t="s">
        <v>3231</v>
      </c>
      <c r="K177" t="s">
        <v>3232</v>
      </c>
      <c r="L177" t="s">
        <v>3233</v>
      </c>
      <c r="M177" t="s">
        <v>694</v>
      </c>
      <c r="N177" t="s">
        <v>568</v>
      </c>
      <c r="O177" t="s">
        <v>541</v>
      </c>
      <c r="P177" t="s">
        <v>542</v>
      </c>
      <c r="Q177" t="s">
        <v>541</v>
      </c>
      <c r="R177" t="s">
        <v>542</v>
      </c>
      <c r="S177" t="s">
        <v>541</v>
      </c>
      <c r="T177" t="s">
        <v>542</v>
      </c>
      <c r="U177" t="s">
        <v>541</v>
      </c>
      <c r="V177" t="s">
        <v>542</v>
      </c>
      <c r="W177" t="s">
        <v>3234</v>
      </c>
      <c r="X177" t="s">
        <v>3235</v>
      </c>
      <c r="Y177" t="s">
        <v>533</v>
      </c>
      <c r="Z177" t="s">
        <v>3236</v>
      </c>
      <c r="AA177" t="s">
        <v>3082</v>
      </c>
      <c r="AB177" t="s">
        <v>1525</v>
      </c>
      <c r="AC177" t="s">
        <v>551</v>
      </c>
      <c r="AD177" t="s">
        <v>3237</v>
      </c>
      <c r="AE177" t="s">
        <v>3238</v>
      </c>
      <c r="AF177" t="s">
        <v>533</v>
      </c>
      <c r="AG177" t="s">
        <v>3239</v>
      </c>
      <c r="AH177" t="s">
        <v>3082</v>
      </c>
      <c r="AI177" t="s">
        <v>1525</v>
      </c>
      <c r="AJ177" t="s">
        <v>551</v>
      </c>
    </row>
    <row r="178" spans="1:64" x14ac:dyDescent="0.3">
      <c r="A178" t="s">
        <v>3240</v>
      </c>
      <c r="B178" t="s">
        <v>3241</v>
      </c>
      <c r="C178" t="s">
        <v>3228</v>
      </c>
      <c r="D178" t="s">
        <v>559</v>
      </c>
      <c r="E178" t="s">
        <v>3073</v>
      </c>
      <c r="F178" t="s">
        <v>3242</v>
      </c>
      <c r="G178" t="s">
        <v>561</v>
      </c>
      <c r="H178" t="s">
        <v>3243</v>
      </c>
      <c r="I178" t="s">
        <v>3244</v>
      </c>
      <c r="J178" t="s">
        <v>3245</v>
      </c>
      <c r="K178" t="s">
        <v>3169</v>
      </c>
      <c r="L178" t="s">
        <v>3246</v>
      </c>
      <c r="M178" t="s">
        <v>694</v>
      </c>
      <c r="N178" t="s">
        <v>568</v>
      </c>
      <c r="O178" t="s">
        <v>541</v>
      </c>
      <c r="P178" t="s">
        <v>542</v>
      </c>
      <c r="Q178" t="s">
        <v>541</v>
      </c>
      <c r="R178" t="s">
        <v>542</v>
      </c>
      <c r="S178" t="s">
        <v>541</v>
      </c>
      <c r="T178" t="s">
        <v>542</v>
      </c>
      <c r="U178" t="s">
        <v>541</v>
      </c>
      <c r="V178" t="s">
        <v>542</v>
      </c>
      <c r="W178" t="s">
        <v>3247</v>
      </c>
      <c r="X178" t="s">
        <v>3248</v>
      </c>
      <c r="Y178" t="s">
        <v>561</v>
      </c>
      <c r="Z178" t="s">
        <v>3204</v>
      </c>
      <c r="AA178" t="s">
        <v>3249</v>
      </c>
      <c r="AB178" t="s">
        <v>1525</v>
      </c>
      <c r="AC178" t="s">
        <v>551</v>
      </c>
      <c r="AD178" t="s">
        <v>3250</v>
      </c>
      <c r="AE178" t="s">
        <v>3251</v>
      </c>
      <c r="AF178" t="s">
        <v>561</v>
      </c>
      <c r="AG178" t="s">
        <v>3210</v>
      </c>
      <c r="AH178" t="s">
        <v>3249</v>
      </c>
      <c r="AI178" t="s">
        <v>1525</v>
      </c>
      <c r="AJ178" t="s">
        <v>551</v>
      </c>
      <c r="AK178" t="s">
        <v>3252</v>
      </c>
      <c r="AL178" t="s">
        <v>3253</v>
      </c>
      <c r="AM178" t="s">
        <v>561</v>
      </c>
      <c r="AN178" t="s">
        <v>3254</v>
      </c>
      <c r="AO178" t="s">
        <v>3249</v>
      </c>
      <c r="AP178" t="s">
        <v>1525</v>
      </c>
      <c r="AQ178" t="s">
        <v>551</v>
      </c>
      <c r="AR178" t="s">
        <v>3255</v>
      </c>
      <c r="AS178" t="s">
        <v>3256</v>
      </c>
      <c r="AT178" t="s">
        <v>561</v>
      </c>
      <c r="AU178" t="s">
        <v>3257</v>
      </c>
      <c r="AV178" t="s">
        <v>3249</v>
      </c>
      <c r="AW178" t="s">
        <v>1525</v>
      </c>
      <c r="AX178" t="s">
        <v>551</v>
      </c>
      <c r="AY178" t="s">
        <v>3258</v>
      </c>
      <c r="AZ178" t="s">
        <v>3259</v>
      </c>
      <c r="BA178" t="s">
        <v>561</v>
      </c>
      <c r="BB178" t="s">
        <v>3260</v>
      </c>
      <c r="BC178" t="s">
        <v>3249</v>
      </c>
      <c r="BD178" t="s">
        <v>1525</v>
      </c>
      <c r="BE178" t="s">
        <v>551</v>
      </c>
    </row>
    <row r="179" spans="1:64" x14ac:dyDescent="0.3">
      <c r="A179" t="s">
        <v>3261</v>
      </c>
      <c r="B179" t="s">
        <v>3262</v>
      </c>
      <c r="C179" t="s">
        <v>3228</v>
      </c>
      <c r="D179" t="s">
        <v>559</v>
      </c>
      <c r="E179" t="s">
        <v>3073</v>
      </c>
      <c r="F179" t="s">
        <v>3263</v>
      </c>
      <c r="G179" t="s">
        <v>533</v>
      </c>
      <c r="H179" t="s">
        <v>3264</v>
      </c>
      <c r="I179" t="s">
        <v>3265</v>
      </c>
      <c r="J179" t="s">
        <v>3266</v>
      </c>
      <c r="K179" t="s">
        <v>3169</v>
      </c>
      <c r="L179" t="s">
        <v>3267</v>
      </c>
      <c r="M179" t="s">
        <v>694</v>
      </c>
      <c r="N179" t="s">
        <v>568</v>
      </c>
      <c r="O179" t="s">
        <v>541</v>
      </c>
      <c r="P179" t="s">
        <v>542</v>
      </c>
      <c r="Q179" t="s">
        <v>541</v>
      </c>
      <c r="R179" t="s">
        <v>542</v>
      </c>
      <c r="S179" t="s">
        <v>541</v>
      </c>
      <c r="T179" t="s">
        <v>542</v>
      </c>
      <c r="U179" t="s">
        <v>541</v>
      </c>
      <c r="V179" t="s">
        <v>542</v>
      </c>
      <c r="W179" t="s">
        <v>3268</v>
      </c>
      <c r="X179" t="s">
        <v>3269</v>
      </c>
      <c r="Y179" t="s">
        <v>533</v>
      </c>
      <c r="Z179" t="s">
        <v>3270</v>
      </c>
      <c r="AA179" t="s">
        <v>3174</v>
      </c>
      <c r="AB179" t="s">
        <v>1525</v>
      </c>
      <c r="AC179" t="s">
        <v>551</v>
      </c>
      <c r="AD179" t="s">
        <v>3271</v>
      </c>
      <c r="AE179" t="s">
        <v>3272</v>
      </c>
      <c r="AF179" t="s">
        <v>533</v>
      </c>
      <c r="AG179" t="s">
        <v>3273</v>
      </c>
      <c r="AH179" t="s">
        <v>3174</v>
      </c>
      <c r="AI179" t="s">
        <v>1525</v>
      </c>
      <c r="AJ179" t="s">
        <v>551</v>
      </c>
    </row>
    <row r="180" spans="1:64" x14ac:dyDescent="0.3">
      <c r="A180" t="s">
        <v>3274</v>
      </c>
      <c r="B180" t="s">
        <v>3275</v>
      </c>
      <c r="C180" t="s">
        <v>3228</v>
      </c>
      <c r="D180" t="s">
        <v>559</v>
      </c>
      <c r="E180" t="s">
        <v>3073</v>
      </c>
      <c r="F180" t="s">
        <v>3276</v>
      </c>
      <c r="G180" t="s">
        <v>561</v>
      </c>
      <c r="H180" t="s">
        <v>3277</v>
      </c>
      <c r="I180" t="s">
        <v>3278</v>
      </c>
      <c r="J180" t="s">
        <v>3279</v>
      </c>
      <c r="K180" t="s">
        <v>3280</v>
      </c>
      <c r="L180" t="s">
        <v>3281</v>
      </c>
      <c r="M180" t="s">
        <v>694</v>
      </c>
      <c r="N180" t="s">
        <v>568</v>
      </c>
      <c r="O180" t="s">
        <v>541</v>
      </c>
      <c r="P180" t="s">
        <v>542</v>
      </c>
      <c r="Q180" t="s">
        <v>541</v>
      </c>
      <c r="R180" t="s">
        <v>542</v>
      </c>
      <c r="S180" t="s">
        <v>541</v>
      </c>
      <c r="T180" t="s">
        <v>542</v>
      </c>
      <c r="U180" t="s">
        <v>541</v>
      </c>
      <c r="V180" t="s">
        <v>542</v>
      </c>
      <c r="W180" t="s">
        <v>3282</v>
      </c>
      <c r="X180" t="s">
        <v>3283</v>
      </c>
      <c r="Y180" t="s">
        <v>561</v>
      </c>
      <c r="Z180" t="s">
        <v>3204</v>
      </c>
      <c r="AA180" t="s">
        <v>3095</v>
      </c>
      <c r="AB180" t="s">
        <v>1525</v>
      </c>
      <c r="AC180" t="s">
        <v>551</v>
      </c>
      <c r="AD180" t="s">
        <v>3284</v>
      </c>
      <c r="AE180" t="s">
        <v>3285</v>
      </c>
      <c r="AF180" t="s">
        <v>561</v>
      </c>
      <c r="AG180" t="s">
        <v>3286</v>
      </c>
      <c r="AH180" t="s">
        <v>3095</v>
      </c>
      <c r="AI180" t="s">
        <v>1525</v>
      </c>
      <c r="AJ180" t="s">
        <v>551</v>
      </c>
    </row>
    <row r="181" spans="1:64" x14ac:dyDescent="0.3">
      <c r="A181" t="s">
        <v>3287</v>
      </c>
      <c r="B181" t="s">
        <v>3288</v>
      </c>
      <c r="C181" t="s">
        <v>3228</v>
      </c>
      <c r="D181" t="s">
        <v>559</v>
      </c>
      <c r="E181" t="s">
        <v>3073</v>
      </c>
      <c r="F181" t="s">
        <v>3263</v>
      </c>
      <c r="G181" t="s">
        <v>561</v>
      </c>
      <c r="H181" t="s">
        <v>3289</v>
      </c>
      <c r="I181" t="s">
        <v>3290</v>
      </c>
      <c r="J181" t="s">
        <v>3291</v>
      </c>
      <c r="K181" t="s">
        <v>3292</v>
      </c>
      <c r="L181" t="s">
        <v>3246</v>
      </c>
      <c r="M181" t="s">
        <v>694</v>
      </c>
      <c r="N181" t="s">
        <v>568</v>
      </c>
      <c r="O181" t="s">
        <v>541</v>
      </c>
      <c r="P181" t="s">
        <v>542</v>
      </c>
      <c r="Q181" t="s">
        <v>541</v>
      </c>
      <c r="R181" t="s">
        <v>542</v>
      </c>
      <c r="S181" t="s">
        <v>541</v>
      </c>
      <c r="T181" t="s">
        <v>542</v>
      </c>
      <c r="U181" t="s">
        <v>541</v>
      </c>
      <c r="V181" t="s">
        <v>542</v>
      </c>
      <c r="W181" t="s">
        <v>3293</v>
      </c>
      <c r="X181" t="s">
        <v>3283</v>
      </c>
      <c r="Y181" t="s">
        <v>561</v>
      </c>
      <c r="Z181" t="s">
        <v>3204</v>
      </c>
      <c r="AA181" t="s">
        <v>3095</v>
      </c>
      <c r="AB181" t="s">
        <v>1525</v>
      </c>
      <c r="AC181" t="s">
        <v>551</v>
      </c>
      <c r="AD181" t="s">
        <v>3294</v>
      </c>
      <c r="AE181" t="s">
        <v>3272</v>
      </c>
      <c r="AF181" t="s">
        <v>561</v>
      </c>
      <c r="AG181" t="s">
        <v>3273</v>
      </c>
      <c r="AH181" t="s">
        <v>3174</v>
      </c>
      <c r="AI181" t="s">
        <v>1525</v>
      </c>
      <c r="AJ181" t="s">
        <v>551</v>
      </c>
    </row>
    <row r="182" spans="1:64" x14ac:dyDescent="0.3">
      <c r="A182" t="s">
        <v>3295</v>
      </c>
      <c r="B182" t="s">
        <v>3296</v>
      </c>
      <c r="C182" t="s">
        <v>3297</v>
      </c>
      <c r="D182" t="s">
        <v>530</v>
      </c>
      <c r="E182" t="s">
        <v>3073</v>
      </c>
      <c r="F182" t="s">
        <v>2403</v>
      </c>
      <c r="G182" t="s">
        <v>533</v>
      </c>
      <c r="H182" t="s">
        <v>3298</v>
      </c>
      <c r="I182" t="s">
        <v>3299</v>
      </c>
      <c r="J182" t="s">
        <v>3300</v>
      </c>
      <c r="K182" t="s">
        <v>3187</v>
      </c>
      <c r="L182" t="s">
        <v>3301</v>
      </c>
      <c r="M182" t="s">
        <v>694</v>
      </c>
      <c r="N182" t="s">
        <v>568</v>
      </c>
      <c r="O182" t="s">
        <v>541</v>
      </c>
      <c r="P182" t="s">
        <v>597</v>
      </c>
      <c r="Q182" t="s">
        <v>541</v>
      </c>
      <c r="R182" t="s">
        <v>597</v>
      </c>
      <c r="S182" t="s">
        <v>541</v>
      </c>
      <c r="T182" t="s">
        <v>597</v>
      </c>
      <c r="U182" t="s">
        <v>541</v>
      </c>
      <c r="V182" t="s">
        <v>597</v>
      </c>
      <c r="W182" t="s">
        <v>3302</v>
      </c>
      <c r="X182" t="s">
        <v>3303</v>
      </c>
      <c r="Y182" t="s">
        <v>533</v>
      </c>
      <c r="Z182" t="s">
        <v>3304</v>
      </c>
      <c r="AA182" t="s">
        <v>3305</v>
      </c>
      <c r="AB182" t="s">
        <v>1525</v>
      </c>
      <c r="AC182" t="s">
        <v>551</v>
      </c>
      <c r="AD182" t="s">
        <v>3306</v>
      </c>
      <c r="AE182" t="s">
        <v>3307</v>
      </c>
      <c r="AF182" t="s">
        <v>533</v>
      </c>
      <c r="AG182" t="s">
        <v>3308</v>
      </c>
      <c r="AH182" t="s">
        <v>3309</v>
      </c>
      <c r="AI182" t="s">
        <v>1525</v>
      </c>
      <c r="AJ182" t="s">
        <v>551</v>
      </c>
      <c r="AK182" t="s">
        <v>3310</v>
      </c>
      <c r="AL182" t="s">
        <v>3311</v>
      </c>
      <c r="AM182" t="s">
        <v>533</v>
      </c>
      <c r="AN182" t="s">
        <v>3312</v>
      </c>
      <c r="AO182" t="s">
        <v>3309</v>
      </c>
      <c r="AP182" t="s">
        <v>1525</v>
      </c>
      <c r="AQ182" t="s">
        <v>551</v>
      </c>
      <c r="AR182" t="s">
        <v>3313</v>
      </c>
      <c r="AS182" t="s">
        <v>3314</v>
      </c>
      <c r="AT182" t="s">
        <v>533</v>
      </c>
      <c r="AU182" t="s">
        <v>3315</v>
      </c>
      <c r="AV182" t="s">
        <v>3305</v>
      </c>
      <c r="AW182" t="s">
        <v>1525</v>
      </c>
      <c r="AX182" t="s">
        <v>551</v>
      </c>
      <c r="AY182" t="s">
        <v>3316</v>
      </c>
      <c r="AZ182" t="s">
        <v>3317</v>
      </c>
      <c r="BA182" t="s">
        <v>533</v>
      </c>
      <c r="BB182" t="s">
        <v>3318</v>
      </c>
      <c r="BC182" t="s">
        <v>3309</v>
      </c>
      <c r="BD182" t="s">
        <v>1525</v>
      </c>
      <c r="BE182" t="s">
        <v>551</v>
      </c>
      <c r="BF182" t="s">
        <v>3319</v>
      </c>
      <c r="BG182" t="s">
        <v>3320</v>
      </c>
      <c r="BH182" t="s">
        <v>533</v>
      </c>
      <c r="BI182" t="s">
        <v>3321</v>
      </c>
      <c r="BJ182" t="s">
        <v>3309</v>
      </c>
      <c r="BK182" t="s">
        <v>1525</v>
      </c>
      <c r="BL182" t="s">
        <v>551</v>
      </c>
    </row>
    <row r="183" spans="1:64" x14ac:dyDescent="0.3">
      <c r="A183" t="s">
        <v>3322</v>
      </c>
      <c r="B183" t="s">
        <v>3323</v>
      </c>
      <c r="C183" t="s">
        <v>3297</v>
      </c>
      <c r="D183" t="s">
        <v>559</v>
      </c>
      <c r="E183" t="s">
        <v>3073</v>
      </c>
      <c r="F183" t="s">
        <v>2403</v>
      </c>
      <c r="G183" t="s">
        <v>533</v>
      </c>
      <c r="H183" t="s">
        <v>3324</v>
      </c>
      <c r="I183" t="s">
        <v>3299</v>
      </c>
      <c r="J183" t="s">
        <v>3325</v>
      </c>
      <c r="K183" t="s">
        <v>3077</v>
      </c>
      <c r="L183" t="s">
        <v>3326</v>
      </c>
      <c r="M183" t="s">
        <v>694</v>
      </c>
      <c r="N183" t="s">
        <v>568</v>
      </c>
      <c r="O183" t="s">
        <v>541</v>
      </c>
      <c r="P183" t="s">
        <v>597</v>
      </c>
      <c r="Q183" t="s">
        <v>541</v>
      </c>
      <c r="R183" t="s">
        <v>597</v>
      </c>
      <c r="S183" t="s">
        <v>541</v>
      </c>
      <c r="T183" t="s">
        <v>597</v>
      </c>
      <c r="U183" t="s">
        <v>541</v>
      </c>
      <c r="V183" t="s">
        <v>597</v>
      </c>
      <c r="W183" t="s">
        <v>3327</v>
      </c>
      <c r="X183" t="s">
        <v>3328</v>
      </c>
      <c r="Y183" t="s">
        <v>533</v>
      </c>
      <c r="Z183" t="s">
        <v>3329</v>
      </c>
      <c r="AA183" t="s">
        <v>3305</v>
      </c>
      <c r="AB183" t="s">
        <v>1525</v>
      </c>
      <c r="AC183" t="s">
        <v>551</v>
      </c>
      <c r="AD183" t="s">
        <v>3330</v>
      </c>
      <c r="AE183" t="s">
        <v>3331</v>
      </c>
      <c r="AF183" t="s">
        <v>533</v>
      </c>
      <c r="AG183" t="s">
        <v>3332</v>
      </c>
      <c r="AH183" t="s">
        <v>3309</v>
      </c>
      <c r="AI183" t="s">
        <v>1525</v>
      </c>
      <c r="AJ183" t="s">
        <v>551</v>
      </c>
      <c r="AK183" t="s">
        <v>3333</v>
      </c>
      <c r="AL183" t="s">
        <v>3334</v>
      </c>
      <c r="AM183" t="s">
        <v>533</v>
      </c>
      <c r="AN183" t="s">
        <v>3335</v>
      </c>
      <c r="AO183" t="s">
        <v>3309</v>
      </c>
      <c r="AP183" t="s">
        <v>1525</v>
      </c>
      <c r="AQ183" t="s">
        <v>551</v>
      </c>
      <c r="AR183" t="s">
        <v>3336</v>
      </c>
      <c r="AS183" t="s">
        <v>3337</v>
      </c>
      <c r="AT183" t="s">
        <v>533</v>
      </c>
      <c r="AU183" t="s">
        <v>3338</v>
      </c>
      <c r="AV183" t="s">
        <v>3082</v>
      </c>
      <c r="AW183" t="s">
        <v>1525</v>
      </c>
      <c r="AX183" t="s">
        <v>551</v>
      </c>
    </row>
    <row r="184" spans="1:64" x14ac:dyDescent="0.3">
      <c r="A184" t="s">
        <v>3339</v>
      </c>
      <c r="B184" t="s">
        <v>3340</v>
      </c>
      <c r="C184" t="s">
        <v>3297</v>
      </c>
      <c r="D184" t="s">
        <v>530</v>
      </c>
      <c r="E184" t="s">
        <v>3073</v>
      </c>
      <c r="F184" t="s">
        <v>2403</v>
      </c>
      <c r="G184" t="s">
        <v>533</v>
      </c>
      <c r="H184" t="s">
        <v>3341</v>
      </c>
      <c r="I184" t="s">
        <v>3342</v>
      </c>
      <c r="J184" t="s">
        <v>3343</v>
      </c>
      <c r="K184" t="s">
        <v>3169</v>
      </c>
      <c r="L184" t="s">
        <v>3344</v>
      </c>
      <c r="M184" t="s">
        <v>694</v>
      </c>
      <c r="N184" t="s">
        <v>568</v>
      </c>
      <c r="O184" t="s">
        <v>541</v>
      </c>
      <c r="P184" t="s">
        <v>542</v>
      </c>
      <c r="Q184" t="s">
        <v>541</v>
      </c>
      <c r="R184" t="s">
        <v>542</v>
      </c>
      <c r="S184" t="s">
        <v>541</v>
      </c>
      <c r="T184" t="s">
        <v>542</v>
      </c>
      <c r="U184" t="s">
        <v>541</v>
      </c>
      <c r="V184" t="s">
        <v>542</v>
      </c>
      <c r="W184" t="s">
        <v>3345</v>
      </c>
      <c r="X184" t="s">
        <v>3346</v>
      </c>
      <c r="Y184" t="s">
        <v>533</v>
      </c>
      <c r="Z184" t="s">
        <v>3347</v>
      </c>
      <c r="AA184" t="s">
        <v>3082</v>
      </c>
      <c r="AB184" t="s">
        <v>1525</v>
      </c>
      <c r="AC184" t="s">
        <v>551</v>
      </c>
      <c r="AD184" t="s">
        <v>3348</v>
      </c>
      <c r="AE184" t="s">
        <v>3349</v>
      </c>
      <c r="AF184" t="s">
        <v>533</v>
      </c>
      <c r="AG184" t="s">
        <v>3350</v>
      </c>
      <c r="AH184" t="s">
        <v>3082</v>
      </c>
      <c r="AI184" t="s">
        <v>1525</v>
      </c>
      <c r="AJ184" t="s">
        <v>551</v>
      </c>
      <c r="AK184" t="s">
        <v>3351</v>
      </c>
      <c r="AL184" t="s">
        <v>3352</v>
      </c>
      <c r="AM184" t="s">
        <v>533</v>
      </c>
      <c r="AN184" t="s">
        <v>3353</v>
      </c>
      <c r="AO184" t="s">
        <v>3082</v>
      </c>
      <c r="AP184" t="s">
        <v>1525</v>
      </c>
      <c r="AQ184" t="s">
        <v>551</v>
      </c>
    </row>
    <row r="185" spans="1:64" x14ac:dyDescent="0.3">
      <c r="A185" t="s">
        <v>3354</v>
      </c>
      <c r="B185" t="s">
        <v>3355</v>
      </c>
      <c r="C185" t="s">
        <v>3297</v>
      </c>
      <c r="D185" t="s">
        <v>530</v>
      </c>
      <c r="E185" t="s">
        <v>3073</v>
      </c>
      <c r="F185" t="s">
        <v>2403</v>
      </c>
      <c r="G185" t="s">
        <v>533</v>
      </c>
      <c r="H185" t="s">
        <v>3356</v>
      </c>
      <c r="I185" t="s">
        <v>3357</v>
      </c>
      <c r="J185" t="s">
        <v>3358</v>
      </c>
      <c r="K185" t="s">
        <v>3169</v>
      </c>
      <c r="L185" t="s">
        <v>3359</v>
      </c>
      <c r="M185" t="s">
        <v>694</v>
      </c>
      <c r="N185" t="s">
        <v>568</v>
      </c>
      <c r="O185" t="s">
        <v>541</v>
      </c>
      <c r="P185" t="s">
        <v>542</v>
      </c>
      <c r="Q185" t="s">
        <v>541</v>
      </c>
      <c r="R185" t="s">
        <v>542</v>
      </c>
      <c r="S185" t="s">
        <v>541</v>
      </c>
      <c r="T185" t="s">
        <v>542</v>
      </c>
      <c r="U185" t="s">
        <v>541</v>
      </c>
      <c r="V185" t="s">
        <v>542</v>
      </c>
      <c r="W185" t="s">
        <v>3360</v>
      </c>
      <c r="X185" t="s">
        <v>3361</v>
      </c>
      <c r="Y185" t="s">
        <v>533</v>
      </c>
      <c r="Z185" t="s">
        <v>3362</v>
      </c>
      <c r="AA185" t="s">
        <v>3174</v>
      </c>
      <c r="AB185" t="s">
        <v>1525</v>
      </c>
      <c r="AC185" t="s">
        <v>551</v>
      </c>
      <c r="AD185" t="s">
        <v>3363</v>
      </c>
      <c r="AE185" t="s">
        <v>3364</v>
      </c>
      <c r="AF185" t="s">
        <v>533</v>
      </c>
      <c r="AG185" t="s">
        <v>3353</v>
      </c>
      <c r="AH185" t="s">
        <v>3174</v>
      </c>
      <c r="AI185" t="s">
        <v>1525</v>
      </c>
      <c r="AJ185" t="s">
        <v>551</v>
      </c>
    </row>
    <row r="186" spans="1:64" x14ac:dyDescent="0.3">
      <c r="A186" t="s">
        <v>3365</v>
      </c>
      <c r="B186" t="s">
        <v>3366</v>
      </c>
      <c r="C186" t="s">
        <v>3297</v>
      </c>
      <c r="D186" t="s">
        <v>559</v>
      </c>
      <c r="E186" t="s">
        <v>3073</v>
      </c>
      <c r="F186" t="s">
        <v>1333</v>
      </c>
      <c r="G186" t="s">
        <v>561</v>
      </c>
      <c r="H186" t="s">
        <v>3367</v>
      </c>
      <c r="I186" t="s">
        <v>3368</v>
      </c>
      <c r="J186" t="s">
        <v>3369</v>
      </c>
      <c r="K186" t="s">
        <v>3370</v>
      </c>
      <c r="L186" t="s">
        <v>3371</v>
      </c>
      <c r="M186" t="s">
        <v>694</v>
      </c>
      <c r="N186" t="s">
        <v>568</v>
      </c>
      <c r="O186" t="s">
        <v>541</v>
      </c>
      <c r="P186" t="s">
        <v>542</v>
      </c>
      <c r="Q186" t="s">
        <v>541</v>
      </c>
      <c r="R186" t="s">
        <v>542</v>
      </c>
      <c r="S186" t="s">
        <v>541</v>
      </c>
      <c r="T186" t="s">
        <v>542</v>
      </c>
      <c r="U186" t="s">
        <v>541</v>
      </c>
      <c r="V186" t="s">
        <v>542</v>
      </c>
      <c r="W186" t="s">
        <v>3372</v>
      </c>
      <c r="X186" t="s">
        <v>3373</v>
      </c>
      <c r="Y186" t="s">
        <v>561</v>
      </c>
      <c r="Z186" t="s">
        <v>3374</v>
      </c>
      <c r="AA186" t="s">
        <v>3095</v>
      </c>
      <c r="AB186" t="s">
        <v>1525</v>
      </c>
      <c r="AC186" t="s">
        <v>551</v>
      </c>
      <c r="AD186" t="s">
        <v>3375</v>
      </c>
      <c r="AE186" t="s">
        <v>3376</v>
      </c>
      <c r="AF186" t="s">
        <v>561</v>
      </c>
      <c r="AG186" t="s">
        <v>3377</v>
      </c>
      <c r="AH186" t="s">
        <v>3095</v>
      </c>
      <c r="AI186" t="s">
        <v>1525</v>
      </c>
      <c r="AJ186" t="s">
        <v>551</v>
      </c>
      <c r="AK186" t="s">
        <v>3378</v>
      </c>
      <c r="AL186" t="s">
        <v>3379</v>
      </c>
      <c r="AM186" t="s">
        <v>561</v>
      </c>
      <c r="AN186" t="s">
        <v>3380</v>
      </c>
      <c r="AO186" t="s">
        <v>3381</v>
      </c>
      <c r="AP186" t="s">
        <v>917</v>
      </c>
      <c r="AQ186" t="s">
        <v>1230</v>
      </c>
    </row>
    <row r="187" spans="1:64" x14ac:dyDescent="0.3">
      <c r="A187" t="s">
        <v>3382</v>
      </c>
      <c r="B187" t="s">
        <v>3383</v>
      </c>
      <c r="C187" t="s">
        <v>3384</v>
      </c>
      <c r="D187" t="s">
        <v>530</v>
      </c>
      <c r="E187" t="s">
        <v>3073</v>
      </c>
      <c r="F187" t="s">
        <v>2403</v>
      </c>
      <c r="G187" t="s">
        <v>533</v>
      </c>
      <c r="H187" t="s">
        <v>3385</v>
      </c>
      <c r="I187" t="s">
        <v>3386</v>
      </c>
      <c r="J187" t="s">
        <v>3387</v>
      </c>
      <c r="K187" t="s">
        <v>3187</v>
      </c>
      <c r="L187" t="s">
        <v>3388</v>
      </c>
      <c r="M187" t="s">
        <v>694</v>
      </c>
      <c r="N187" t="s">
        <v>568</v>
      </c>
      <c r="O187" t="s">
        <v>541</v>
      </c>
      <c r="P187" t="s">
        <v>542</v>
      </c>
      <c r="Q187" t="s">
        <v>541</v>
      </c>
      <c r="R187" t="s">
        <v>542</v>
      </c>
      <c r="S187" t="s">
        <v>541</v>
      </c>
      <c r="T187" t="s">
        <v>542</v>
      </c>
      <c r="U187" t="s">
        <v>541</v>
      </c>
      <c r="V187" t="s">
        <v>542</v>
      </c>
      <c r="W187" t="s">
        <v>3389</v>
      </c>
      <c r="X187" t="s">
        <v>3390</v>
      </c>
      <c r="Y187" t="s">
        <v>533</v>
      </c>
      <c r="Z187" t="s">
        <v>3391</v>
      </c>
      <c r="AA187" t="s">
        <v>3082</v>
      </c>
      <c r="AB187" t="s">
        <v>1525</v>
      </c>
      <c r="AC187" t="s">
        <v>551</v>
      </c>
      <c r="AD187" t="s">
        <v>3392</v>
      </c>
      <c r="AE187" t="s">
        <v>3393</v>
      </c>
      <c r="AF187" t="s">
        <v>533</v>
      </c>
      <c r="AG187" t="s">
        <v>3394</v>
      </c>
      <c r="AH187" t="s">
        <v>3082</v>
      </c>
      <c r="AI187" t="s">
        <v>1525</v>
      </c>
      <c r="AJ187" t="s">
        <v>551</v>
      </c>
      <c r="AK187" t="s">
        <v>3395</v>
      </c>
      <c r="AL187" t="s">
        <v>3396</v>
      </c>
      <c r="AM187" t="s">
        <v>533</v>
      </c>
      <c r="AN187" t="s">
        <v>3397</v>
      </c>
      <c r="AO187" t="s">
        <v>3082</v>
      </c>
      <c r="AP187" t="s">
        <v>1525</v>
      </c>
      <c r="AQ187" t="s">
        <v>551</v>
      </c>
      <c r="AR187" t="s">
        <v>3398</v>
      </c>
      <c r="AS187" t="s">
        <v>3399</v>
      </c>
      <c r="AT187" t="s">
        <v>533</v>
      </c>
      <c r="AU187" t="s">
        <v>3400</v>
      </c>
      <c r="AV187" t="s">
        <v>3082</v>
      </c>
      <c r="AW187" t="s">
        <v>1525</v>
      </c>
      <c r="AX187" t="s">
        <v>551</v>
      </c>
    </row>
    <row r="188" spans="1:64" x14ac:dyDescent="0.3">
      <c r="A188" t="s">
        <v>3401</v>
      </c>
      <c r="B188" t="s">
        <v>3402</v>
      </c>
      <c r="C188" t="s">
        <v>3384</v>
      </c>
      <c r="D188" t="s">
        <v>559</v>
      </c>
      <c r="E188" t="s">
        <v>3073</v>
      </c>
      <c r="F188" t="s">
        <v>2403</v>
      </c>
      <c r="G188" t="s">
        <v>561</v>
      </c>
      <c r="H188" t="s">
        <v>3403</v>
      </c>
      <c r="I188" t="s">
        <v>3404</v>
      </c>
      <c r="J188" t="s">
        <v>3405</v>
      </c>
      <c r="K188" t="s">
        <v>3077</v>
      </c>
      <c r="L188" t="s">
        <v>3406</v>
      </c>
      <c r="M188" t="s">
        <v>694</v>
      </c>
      <c r="N188" t="s">
        <v>568</v>
      </c>
      <c r="O188" t="s">
        <v>541</v>
      </c>
      <c r="P188" t="s">
        <v>542</v>
      </c>
      <c r="Q188" t="s">
        <v>541</v>
      </c>
      <c r="R188" t="s">
        <v>542</v>
      </c>
      <c r="S188" t="s">
        <v>541</v>
      </c>
      <c r="T188" t="s">
        <v>542</v>
      </c>
      <c r="U188" t="s">
        <v>541</v>
      </c>
      <c r="V188" t="s">
        <v>542</v>
      </c>
      <c r="W188" t="s">
        <v>3407</v>
      </c>
      <c r="X188" t="s">
        <v>3408</v>
      </c>
      <c r="Y188" t="s">
        <v>561</v>
      </c>
      <c r="Z188" t="s">
        <v>3409</v>
      </c>
      <c r="AA188" t="s">
        <v>3095</v>
      </c>
      <c r="AB188" t="s">
        <v>1525</v>
      </c>
      <c r="AC188" t="s">
        <v>551</v>
      </c>
      <c r="AD188" t="s">
        <v>3410</v>
      </c>
      <c r="AE188" t="s">
        <v>3411</v>
      </c>
      <c r="AF188" t="s">
        <v>561</v>
      </c>
      <c r="AG188" t="s">
        <v>3412</v>
      </c>
      <c r="AH188" t="s">
        <v>3249</v>
      </c>
      <c r="AI188" t="s">
        <v>1525</v>
      </c>
      <c r="AJ188" t="s">
        <v>551</v>
      </c>
      <c r="AK188" t="s">
        <v>3413</v>
      </c>
      <c r="AL188" t="s">
        <v>3414</v>
      </c>
      <c r="AM188" t="s">
        <v>561</v>
      </c>
      <c r="AN188" t="s">
        <v>3415</v>
      </c>
      <c r="AO188" t="s">
        <v>3249</v>
      </c>
      <c r="AP188" t="s">
        <v>1525</v>
      </c>
      <c r="AQ188" t="s">
        <v>551</v>
      </c>
    </row>
    <row r="189" spans="1:64" x14ac:dyDescent="0.3">
      <c r="A189" t="s">
        <v>3416</v>
      </c>
      <c r="B189" t="s">
        <v>3417</v>
      </c>
      <c r="C189" t="s">
        <v>3384</v>
      </c>
      <c r="D189" t="s">
        <v>559</v>
      </c>
      <c r="E189" t="s">
        <v>3073</v>
      </c>
      <c r="F189" t="s">
        <v>2403</v>
      </c>
      <c r="G189" t="s">
        <v>533</v>
      </c>
      <c r="H189" t="s">
        <v>3418</v>
      </c>
      <c r="I189" t="s">
        <v>3419</v>
      </c>
      <c r="J189" t="s">
        <v>3420</v>
      </c>
      <c r="K189" t="s">
        <v>3421</v>
      </c>
      <c r="L189" t="s">
        <v>3422</v>
      </c>
      <c r="M189" t="s">
        <v>694</v>
      </c>
      <c r="N189" t="s">
        <v>568</v>
      </c>
      <c r="O189" t="s">
        <v>541</v>
      </c>
      <c r="P189" t="s">
        <v>542</v>
      </c>
      <c r="Q189" t="s">
        <v>541</v>
      </c>
      <c r="R189" t="s">
        <v>542</v>
      </c>
      <c r="S189" t="s">
        <v>541</v>
      </c>
      <c r="T189" t="s">
        <v>542</v>
      </c>
      <c r="U189" t="s">
        <v>541</v>
      </c>
      <c r="V189" t="s">
        <v>542</v>
      </c>
      <c r="W189" t="s">
        <v>3423</v>
      </c>
      <c r="X189" t="s">
        <v>3424</v>
      </c>
      <c r="Y189" t="s">
        <v>533</v>
      </c>
      <c r="Z189" t="s">
        <v>3425</v>
      </c>
      <c r="AA189" t="s">
        <v>3082</v>
      </c>
      <c r="AB189" t="s">
        <v>1525</v>
      </c>
      <c r="AC189" t="s">
        <v>551</v>
      </c>
      <c r="AD189" t="s">
        <v>3426</v>
      </c>
      <c r="AE189" t="s">
        <v>3427</v>
      </c>
      <c r="AF189" t="s">
        <v>533</v>
      </c>
      <c r="AG189" t="s">
        <v>3415</v>
      </c>
      <c r="AH189" t="s">
        <v>3082</v>
      </c>
      <c r="AI189" t="s">
        <v>1525</v>
      </c>
      <c r="AJ189" t="s">
        <v>551</v>
      </c>
    </row>
    <row r="190" spans="1:64" x14ac:dyDescent="0.3">
      <c r="A190" t="s">
        <v>3428</v>
      </c>
      <c r="B190" t="s">
        <v>3429</v>
      </c>
      <c r="C190" t="s">
        <v>3384</v>
      </c>
      <c r="D190" t="s">
        <v>530</v>
      </c>
      <c r="E190" t="s">
        <v>3073</v>
      </c>
      <c r="F190" t="s">
        <v>2403</v>
      </c>
      <c r="G190" t="s">
        <v>533</v>
      </c>
      <c r="H190" t="s">
        <v>3430</v>
      </c>
      <c r="I190" t="s">
        <v>3431</v>
      </c>
      <c r="J190" t="s">
        <v>3432</v>
      </c>
      <c r="K190" t="s">
        <v>3187</v>
      </c>
      <c r="L190" t="s">
        <v>3433</v>
      </c>
      <c r="M190" t="s">
        <v>694</v>
      </c>
      <c r="N190" t="s">
        <v>568</v>
      </c>
      <c r="O190" t="s">
        <v>541</v>
      </c>
      <c r="P190" t="s">
        <v>542</v>
      </c>
      <c r="Q190" t="s">
        <v>541</v>
      </c>
      <c r="R190" t="s">
        <v>542</v>
      </c>
      <c r="S190" t="s">
        <v>541</v>
      </c>
      <c r="T190" t="s">
        <v>542</v>
      </c>
      <c r="U190" t="s">
        <v>541</v>
      </c>
      <c r="V190" t="s">
        <v>542</v>
      </c>
      <c r="W190" t="s">
        <v>3434</v>
      </c>
      <c r="X190" t="s">
        <v>3435</v>
      </c>
      <c r="Y190" t="s">
        <v>533</v>
      </c>
      <c r="Z190" t="s">
        <v>3436</v>
      </c>
      <c r="AA190" t="s">
        <v>3082</v>
      </c>
      <c r="AB190" t="s">
        <v>1525</v>
      </c>
      <c r="AC190" t="s">
        <v>551</v>
      </c>
      <c r="AD190" t="s">
        <v>3437</v>
      </c>
      <c r="AE190" t="s">
        <v>3438</v>
      </c>
      <c r="AF190" t="s">
        <v>533</v>
      </c>
      <c r="AG190" t="s">
        <v>3439</v>
      </c>
      <c r="AH190" t="s">
        <v>3082</v>
      </c>
      <c r="AI190" t="s">
        <v>1525</v>
      </c>
      <c r="AJ190" t="s">
        <v>551</v>
      </c>
    </row>
    <row r="191" spans="1:64" x14ac:dyDescent="0.3">
      <c r="A191" t="s">
        <v>3440</v>
      </c>
      <c r="B191" t="s">
        <v>3441</v>
      </c>
      <c r="C191" t="s">
        <v>3384</v>
      </c>
      <c r="D191" t="s">
        <v>559</v>
      </c>
      <c r="E191" t="s">
        <v>3073</v>
      </c>
      <c r="F191" t="s">
        <v>2403</v>
      </c>
      <c r="G191" t="s">
        <v>533</v>
      </c>
      <c r="H191" t="s">
        <v>3442</v>
      </c>
      <c r="I191" t="s">
        <v>3443</v>
      </c>
      <c r="J191" t="s">
        <v>3444</v>
      </c>
      <c r="K191" t="s">
        <v>3445</v>
      </c>
      <c r="L191" t="s">
        <v>3446</v>
      </c>
      <c r="M191" t="s">
        <v>694</v>
      </c>
      <c r="N191" t="s">
        <v>568</v>
      </c>
      <c r="O191" t="s">
        <v>541</v>
      </c>
      <c r="P191" t="s">
        <v>542</v>
      </c>
      <c r="Q191" t="s">
        <v>541</v>
      </c>
      <c r="R191" t="s">
        <v>542</v>
      </c>
      <c r="S191" t="s">
        <v>541</v>
      </c>
      <c r="T191" t="s">
        <v>542</v>
      </c>
      <c r="U191" t="s">
        <v>541</v>
      </c>
      <c r="V191" t="s">
        <v>542</v>
      </c>
      <c r="W191" t="s">
        <v>3447</v>
      </c>
      <c r="X191" t="s">
        <v>3448</v>
      </c>
      <c r="Y191" t="s">
        <v>533</v>
      </c>
      <c r="Z191" t="s">
        <v>3449</v>
      </c>
      <c r="AA191" t="s">
        <v>3082</v>
      </c>
      <c r="AB191" t="s">
        <v>1525</v>
      </c>
      <c r="AC191" t="s">
        <v>551</v>
      </c>
      <c r="AD191" t="s">
        <v>3450</v>
      </c>
      <c r="AE191" t="s">
        <v>3427</v>
      </c>
      <c r="AF191" t="s">
        <v>533</v>
      </c>
      <c r="AG191" t="s">
        <v>3451</v>
      </c>
      <c r="AH191" t="s">
        <v>3082</v>
      </c>
      <c r="AI191" t="s">
        <v>1525</v>
      </c>
      <c r="AJ191" t="s">
        <v>551</v>
      </c>
    </row>
    <row r="192" spans="1:64" x14ac:dyDescent="0.3">
      <c r="A192" t="s">
        <v>3452</v>
      </c>
      <c r="B192" t="s">
        <v>3453</v>
      </c>
      <c r="C192" t="s">
        <v>3384</v>
      </c>
      <c r="D192" t="s">
        <v>559</v>
      </c>
      <c r="E192" t="s">
        <v>3073</v>
      </c>
      <c r="F192" t="s">
        <v>2403</v>
      </c>
      <c r="G192" t="s">
        <v>533</v>
      </c>
      <c r="H192" t="s">
        <v>3454</v>
      </c>
      <c r="I192" t="s">
        <v>3455</v>
      </c>
      <c r="J192" t="s">
        <v>3456</v>
      </c>
      <c r="K192" t="s">
        <v>3445</v>
      </c>
      <c r="L192" t="s">
        <v>3446</v>
      </c>
      <c r="M192" t="s">
        <v>694</v>
      </c>
      <c r="N192" t="s">
        <v>568</v>
      </c>
      <c r="O192" t="s">
        <v>541</v>
      </c>
      <c r="P192" t="s">
        <v>542</v>
      </c>
      <c r="Q192" t="s">
        <v>541</v>
      </c>
      <c r="R192" t="s">
        <v>542</v>
      </c>
      <c r="S192" t="s">
        <v>541</v>
      </c>
      <c r="T192" t="s">
        <v>542</v>
      </c>
      <c r="U192" t="s">
        <v>541</v>
      </c>
      <c r="V192" t="s">
        <v>542</v>
      </c>
      <c r="W192" t="s">
        <v>3457</v>
      </c>
      <c r="X192" t="s">
        <v>3458</v>
      </c>
      <c r="Y192" t="s">
        <v>533</v>
      </c>
      <c r="Z192" t="s">
        <v>3449</v>
      </c>
      <c r="AA192" t="s">
        <v>3082</v>
      </c>
      <c r="AB192" t="s">
        <v>1525</v>
      </c>
      <c r="AC192" t="s">
        <v>551</v>
      </c>
      <c r="AD192" t="s">
        <v>3459</v>
      </c>
      <c r="AE192" t="s">
        <v>3460</v>
      </c>
      <c r="AF192" t="s">
        <v>533</v>
      </c>
      <c r="AG192" t="s">
        <v>3461</v>
      </c>
      <c r="AH192" t="s">
        <v>3082</v>
      </c>
      <c r="AI192" t="s">
        <v>1525</v>
      </c>
      <c r="AJ192" t="s">
        <v>551</v>
      </c>
      <c r="AK192" t="s">
        <v>3462</v>
      </c>
      <c r="AL192" t="s">
        <v>3463</v>
      </c>
      <c r="AM192" t="s">
        <v>533</v>
      </c>
      <c r="AN192" t="s">
        <v>3464</v>
      </c>
      <c r="AO192" t="s">
        <v>3465</v>
      </c>
      <c r="AP192" t="s">
        <v>1525</v>
      </c>
      <c r="AQ192" t="s">
        <v>551</v>
      </c>
    </row>
    <row r="193" spans="1:50" x14ac:dyDescent="0.3">
      <c r="A193" t="s">
        <v>3466</v>
      </c>
      <c r="B193" t="s">
        <v>3467</v>
      </c>
      <c r="C193" t="s">
        <v>3384</v>
      </c>
      <c r="D193" t="s">
        <v>530</v>
      </c>
      <c r="E193" t="s">
        <v>3073</v>
      </c>
      <c r="F193" t="s">
        <v>2403</v>
      </c>
      <c r="G193" t="s">
        <v>533</v>
      </c>
      <c r="H193" t="s">
        <v>3468</v>
      </c>
      <c r="I193" t="s">
        <v>3469</v>
      </c>
      <c r="J193" t="s">
        <v>3470</v>
      </c>
      <c r="K193" t="s">
        <v>3187</v>
      </c>
      <c r="L193" t="s">
        <v>3471</v>
      </c>
      <c r="M193" t="s">
        <v>694</v>
      </c>
      <c r="N193" t="s">
        <v>568</v>
      </c>
      <c r="O193" t="s">
        <v>541</v>
      </c>
      <c r="P193" t="s">
        <v>542</v>
      </c>
      <c r="Q193" t="s">
        <v>541</v>
      </c>
      <c r="R193" t="s">
        <v>542</v>
      </c>
      <c r="S193" t="s">
        <v>541</v>
      </c>
      <c r="T193" t="s">
        <v>542</v>
      </c>
      <c r="U193" t="s">
        <v>541</v>
      </c>
      <c r="V193" t="s">
        <v>542</v>
      </c>
      <c r="W193" t="s">
        <v>3472</v>
      </c>
      <c r="X193" t="s">
        <v>3473</v>
      </c>
      <c r="Y193" t="s">
        <v>533</v>
      </c>
      <c r="Z193" t="s">
        <v>3474</v>
      </c>
      <c r="AA193" t="s">
        <v>3174</v>
      </c>
      <c r="AB193" t="s">
        <v>1525</v>
      </c>
      <c r="AC193" t="s">
        <v>551</v>
      </c>
      <c r="AD193" t="s">
        <v>3475</v>
      </c>
      <c r="AE193" t="s">
        <v>3476</v>
      </c>
      <c r="AF193" t="s">
        <v>533</v>
      </c>
      <c r="AG193" t="s">
        <v>3477</v>
      </c>
      <c r="AH193" t="s">
        <v>3174</v>
      </c>
      <c r="AI193" t="s">
        <v>1525</v>
      </c>
      <c r="AJ193" t="s">
        <v>551</v>
      </c>
    </row>
    <row r="194" spans="1:50" x14ac:dyDescent="0.3">
      <c r="A194" t="s">
        <v>3478</v>
      </c>
      <c r="B194" t="s">
        <v>3479</v>
      </c>
      <c r="C194" t="s">
        <v>3384</v>
      </c>
      <c r="D194" t="s">
        <v>559</v>
      </c>
      <c r="E194" t="s">
        <v>3073</v>
      </c>
      <c r="F194" t="s">
        <v>2403</v>
      </c>
      <c r="G194" t="s">
        <v>533</v>
      </c>
      <c r="H194" t="s">
        <v>3480</v>
      </c>
      <c r="I194" t="s">
        <v>3481</v>
      </c>
      <c r="J194" t="s">
        <v>3482</v>
      </c>
      <c r="K194" t="s">
        <v>3169</v>
      </c>
      <c r="L194" t="s">
        <v>3483</v>
      </c>
      <c r="M194" t="s">
        <v>694</v>
      </c>
      <c r="N194" t="s">
        <v>568</v>
      </c>
      <c r="O194" t="s">
        <v>541</v>
      </c>
      <c r="P194" t="s">
        <v>542</v>
      </c>
      <c r="Q194" t="s">
        <v>541</v>
      </c>
      <c r="R194" t="s">
        <v>542</v>
      </c>
      <c r="S194" t="s">
        <v>541</v>
      </c>
      <c r="T194" t="s">
        <v>542</v>
      </c>
      <c r="U194" t="s">
        <v>541</v>
      </c>
      <c r="V194" t="s">
        <v>542</v>
      </c>
      <c r="W194" t="s">
        <v>3484</v>
      </c>
      <c r="X194" t="s">
        <v>3485</v>
      </c>
      <c r="Y194" t="s">
        <v>533</v>
      </c>
      <c r="Z194" t="s">
        <v>3486</v>
      </c>
      <c r="AA194" t="s">
        <v>3082</v>
      </c>
      <c r="AB194" t="s">
        <v>1525</v>
      </c>
      <c r="AC194" t="s">
        <v>551</v>
      </c>
      <c r="AD194" t="s">
        <v>3487</v>
      </c>
      <c r="AE194" t="s">
        <v>3488</v>
      </c>
      <c r="AF194" t="s">
        <v>533</v>
      </c>
      <c r="AG194" t="s">
        <v>3489</v>
      </c>
      <c r="AH194" t="s">
        <v>3082</v>
      </c>
      <c r="AI194" t="s">
        <v>1525</v>
      </c>
      <c r="AJ194" t="s">
        <v>551</v>
      </c>
      <c r="AK194" t="s">
        <v>3490</v>
      </c>
      <c r="AL194" t="s">
        <v>3491</v>
      </c>
      <c r="AM194" t="s">
        <v>533</v>
      </c>
      <c r="AN194" t="s">
        <v>3492</v>
      </c>
      <c r="AO194" t="s">
        <v>3465</v>
      </c>
      <c r="AP194" t="s">
        <v>1525</v>
      </c>
      <c r="AQ194" t="s">
        <v>551</v>
      </c>
    </row>
    <row r="195" spans="1:50" x14ac:dyDescent="0.3">
      <c r="A195" t="s">
        <v>3493</v>
      </c>
      <c r="B195" t="s">
        <v>3494</v>
      </c>
      <c r="C195" t="s">
        <v>3495</v>
      </c>
      <c r="D195" t="s">
        <v>530</v>
      </c>
      <c r="E195" t="s">
        <v>3073</v>
      </c>
      <c r="F195" t="s">
        <v>2403</v>
      </c>
      <c r="G195" t="s">
        <v>533</v>
      </c>
      <c r="H195" t="s">
        <v>3496</v>
      </c>
      <c r="I195" t="s">
        <v>3497</v>
      </c>
      <c r="J195" t="s">
        <v>3498</v>
      </c>
      <c r="K195" t="s">
        <v>3499</v>
      </c>
      <c r="L195" t="s">
        <v>3500</v>
      </c>
      <c r="M195" t="s">
        <v>694</v>
      </c>
      <c r="N195" t="s">
        <v>568</v>
      </c>
      <c r="O195" t="s">
        <v>541</v>
      </c>
      <c r="P195" t="s">
        <v>543</v>
      </c>
      <c r="Q195" t="s">
        <v>541</v>
      </c>
      <c r="R195" t="s">
        <v>543</v>
      </c>
      <c r="S195" t="s">
        <v>541</v>
      </c>
      <c r="T195" t="s">
        <v>543</v>
      </c>
      <c r="U195" t="s">
        <v>541</v>
      </c>
      <c r="V195" t="s">
        <v>543</v>
      </c>
      <c r="W195" t="s">
        <v>3501</v>
      </c>
      <c r="X195" t="s">
        <v>3502</v>
      </c>
      <c r="Y195" t="s">
        <v>533</v>
      </c>
      <c r="Z195" t="s">
        <v>3503</v>
      </c>
      <c r="AA195" t="s">
        <v>3309</v>
      </c>
      <c r="AB195" t="s">
        <v>1525</v>
      </c>
      <c r="AC195" t="s">
        <v>551</v>
      </c>
      <c r="AD195" t="s">
        <v>3504</v>
      </c>
      <c r="AE195" t="s">
        <v>3505</v>
      </c>
      <c r="AF195" t="s">
        <v>533</v>
      </c>
      <c r="AG195" t="s">
        <v>3506</v>
      </c>
      <c r="AH195" t="s">
        <v>3309</v>
      </c>
      <c r="AI195" t="s">
        <v>1525</v>
      </c>
      <c r="AJ195" t="s">
        <v>551</v>
      </c>
    </row>
    <row r="196" spans="1:50" x14ac:dyDescent="0.3">
      <c r="A196" t="s">
        <v>3507</v>
      </c>
      <c r="B196" t="s">
        <v>3508</v>
      </c>
      <c r="C196" t="s">
        <v>3495</v>
      </c>
      <c r="D196" t="s">
        <v>559</v>
      </c>
      <c r="E196" t="s">
        <v>3073</v>
      </c>
      <c r="F196" t="s">
        <v>1333</v>
      </c>
      <c r="G196" t="s">
        <v>561</v>
      </c>
      <c r="H196" t="s">
        <v>3509</v>
      </c>
      <c r="I196" t="s">
        <v>3510</v>
      </c>
      <c r="J196" t="s">
        <v>3511</v>
      </c>
      <c r="K196" t="s">
        <v>3512</v>
      </c>
      <c r="M196" t="s">
        <v>694</v>
      </c>
      <c r="N196" t="s">
        <v>568</v>
      </c>
      <c r="O196" t="s">
        <v>541</v>
      </c>
      <c r="P196" t="s">
        <v>543</v>
      </c>
      <c r="Q196" t="s">
        <v>541</v>
      </c>
      <c r="R196" t="s">
        <v>543</v>
      </c>
      <c r="S196" t="s">
        <v>541</v>
      </c>
      <c r="T196" t="s">
        <v>543</v>
      </c>
      <c r="U196" t="s">
        <v>541</v>
      </c>
      <c r="V196" t="s">
        <v>543</v>
      </c>
      <c r="W196" t="s">
        <v>3513</v>
      </c>
      <c r="X196" t="s">
        <v>3514</v>
      </c>
      <c r="Y196" t="s">
        <v>561</v>
      </c>
      <c r="Z196" t="s">
        <v>3515</v>
      </c>
      <c r="AA196" t="s">
        <v>3095</v>
      </c>
      <c r="AB196" t="s">
        <v>917</v>
      </c>
      <c r="AC196" t="s">
        <v>551</v>
      </c>
      <c r="AD196" t="s">
        <v>3516</v>
      </c>
      <c r="AE196" t="s">
        <v>3517</v>
      </c>
      <c r="AF196" t="s">
        <v>561</v>
      </c>
      <c r="AG196" t="s">
        <v>3518</v>
      </c>
      <c r="AH196" t="s">
        <v>3095</v>
      </c>
      <c r="AI196" t="s">
        <v>3519</v>
      </c>
      <c r="AJ196" t="s">
        <v>551</v>
      </c>
    </row>
    <row r="197" spans="1:50" x14ac:dyDescent="0.3">
      <c r="A197" t="s">
        <v>3520</v>
      </c>
      <c r="B197" t="s">
        <v>3521</v>
      </c>
      <c r="C197" t="s">
        <v>3495</v>
      </c>
      <c r="D197" t="s">
        <v>559</v>
      </c>
      <c r="E197" t="s">
        <v>3073</v>
      </c>
      <c r="F197" t="s">
        <v>3522</v>
      </c>
      <c r="G197" t="s">
        <v>561</v>
      </c>
      <c r="H197" t="s">
        <v>3523</v>
      </c>
      <c r="I197" t="s">
        <v>3524</v>
      </c>
      <c r="J197" t="s">
        <v>3525</v>
      </c>
      <c r="K197" t="s">
        <v>3526</v>
      </c>
      <c r="L197" t="s">
        <v>3527</v>
      </c>
      <c r="M197" t="s">
        <v>3528</v>
      </c>
      <c r="N197" t="s">
        <v>568</v>
      </c>
      <c r="O197" t="s">
        <v>541</v>
      </c>
      <c r="P197" t="s">
        <v>597</v>
      </c>
      <c r="Q197" t="s">
        <v>541</v>
      </c>
      <c r="R197" t="s">
        <v>597</v>
      </c>
      <c r="S197" t="s">
        <v>541</v>
      </c>
      <c r="T197" t="s">
        <v>597</v>
      </c>
      <c r="U197" t="s">
        <v>541</v>
      </c>
      <c r="V197" t="s">
        <v>597</v>
      </c>
      <c r="W197" t="s">
        <v>3529</v>
      </c>
      <c r="X197" t="s">
        <v>3530</v>
      </c>
      <c r="Y197" t="s">
        <v>561</v>
      </c>
      <c r="Z197" t="s">
        <v>3531</v>
      </c>
      <c r="AA197" t="s">
        <v>3532</v>
      </c>
      <c r="AB197" t="s">
        <v>3533</v>
      </c>
      <c r="AC197" t="s">
        <v>551</v>
      </c>
      <c r="AD197" t="s">
        <v>3534</v>
      </c>
      <c r="AE197" t="s">
        <v>3535</v>
      </c>
      <c r="AF197" t="s">
        <v>561</v>
      </c>
      <c r="AG197" t="s">
        <v>3536</v>
      </c>
      <c r="AH197" t="s">
        <v>3095</v>
      </c>
      <c r="AI197" t="s">
        <v>3533</v>
      </c>
      <c r="AJ197" t="s">
        <v>551</v>
      </c>
    </row>
    <row r="198" spans="1:50" x14ac:dyDescent="0.3">
      <c r="A198" t="s">
        <v>3537</v>
      </c>
      <c r="B198" t="s">
        <v>3538</v>
      </c>
      <c r="C198" t="s">
        <v>3495</v>
      </c>
      <c r="D198" t="s">
        <v>559</v>
      </c>
      <c r="E198" t="s">
        <v>3073</v>
      </c>
      <c r="F198" t="s">
        <v>3522</v>
      </c>
      <c r="G198" t="s">
        <v>561</v>
      </c>
      <c r="H198" t="s">
        <v>3539</v>
      </c>
      <c r="I198" t="s">
        <v>3540</v>
      </c>
      <c r="J198" t="s">
        <v>3541</v>
      </c>
      <c r="K198" t="s">
        <v>3542</v>
      </c>
      <c r="L198" t="s">
        <v>3543</v>
      </c>
      <c r="M198" t="s">
        <v>694</v>
      </c>
      <c r="N198" t="s">
        <v>568</v>
      </c>
      <c r="O198" t="s">
        <v>541</v>
      </c>
      <c r="P198" t="s">
        <v>597</v>
      </c>
      <c r="Q198" t="s">
        <v>541</v>
      </c>
      <c r="R198" t="s">
        <v>597</v>
      </c>
      <c r="S198" t="s">
        <v>541</v>
      </c>
      <c r="T198" t="s">
        <v>597</v>
      </c>
      <c r="U198" t="s">
        <v>541</v>
      </c>
      <c r="V198" t="s">
        <v>597</v>
      </c>
      <c r="W198" t="s">
        <v>3544</v>
      </c>
      <c r="X198" t="s">
        <v>3545</v>
      </c>
      <c r="Y198" t="s">
        <v>561</v>
      </c>
      <c r="Z198" t="s">
        <v>3546</v>
      </c>
      <c r="AA198" t="s">
        <v>3095</v>
      </c>
      <c r="AB198" t="s">
        <v>3533</v>
      </c>
      <c r="AC198" t="s">
        <v>551</v>
      </c>
      <c r="AD198" t="s">
        <v>3547</v>
      </c>
      <c r="AE198" t="s">
        <v>3548</v>
      </c>
      <c r="AF198" t="s">
        <v>561</v>
      </c>
      <c r="AG198" t="s">
        <v>3549</v>
      </c>
      <c r="AH198" t="s">
        <v>3095</v>
      </c>
      <c r="AI198" t="s">
        <v>3533</v>
      </c>
      <c r="AJ198" t="s">
        <v>551</v>
      </c>
    </row>
    <row r="199" spans="1:50" x14ac:dyDescent="0.3">
      <c r="A199" t="s">
        <v>3550</v>
      </c>
      <c r="B199" t="s">
        <v>3551</v>
      </c>
      <c r="C199" t="s">
        <v>3495</v>
      </c>
      <c r="D199" t="s">
        <v>559</v>
      </c>
      <c r="E199" t="s">
        <v>3073</v>
      </c>
      <c r="F199" t="s">
        <v>3552</v>
      </c>
      <c r="G199" t="s">
        <v>561</v>
      </c>
      <c r="H199" t="s">
        <v>3553</v>
      </c>
      <c r="I199" t="s">
        <v>3554</v>
      </c>
      <c r="J199" t="s">
        <v>3555</v>
      </c>
      <c r="K199" t="s">
        <v>3556</v>
      </c>
      <c r="L199" t="s">
        <v>3557</v>
      </c>
      <c r="M199" t="s">
        <v>694</v>
      </c>
      <c r="N199" t="s">
        <v>568</v>
      </c>
      <c r="O199" t="s">
        <v>541</v>
      </c>
      <c r="P199" t="s">
        <v>543</v>
      </c>
      <c r="Q199" t="s">
        <v>541</v>
      </c>
      <c r="R199" t="s">
        <v>543</v>
      </c>
      <c r="S199" t="s">
        <v>541</v>
      </c>
      <c r="T199" t="s">
        <v>543</v>
      </c>
      <c r="U199" t="s">
        <v>541</v>
      </c>
      <c r="V199" t="s">
        <v>543</v>
      </c>
      <c r="W199" t="s">
        <v>3558</v>
      </c>
      <c r="X199" t="s">
        <v>3559</v>
      </c>
      <c r="Y199" t="s">
        <v>561</v>
      </c>
      <c r="Z199" t="s">
        <v>3560</v>
      </c>
      <c r="AA199" t="s">
        <v>3095</v>
      </c>
      <c r="AB199" t="s">
        <v>3533</v>
      </c>
      <c r="AC199" t="s">
        <v>551</v>
      </c>
      <c r="AD199" t="s">
        <v>3561</v>
      </c>
      <c r="AE199" t="s">
        <v>3562</v>
      </c>
      <c r="AF199" t="s">
        <v>561</v>
      </c>
      <c r="AG199" t="s">
        <v>3563</v>
      </c>
      <c r="AH199" t="s">
        <v>3095</v>
      </c>
      <c r="AI199" t="s">
        <v>3533</v>
      </c>
      <c r="AJ199" t="s">
        <v>551</v>
      </c>
    </row>
    <row r="200" spans="1:50" x14ac:dyDescent="0.3">
      <c r="A200" t="s">
        <v>3564</v>
      </c>
      <c r="B200" t="s">
        <v>3565</v>
      </c>
      <c r="C200" t="s">
        <v>3566</v>
      </c>
      <c r="D200" t="s">
        <v>530</v>
      </c>
      <c r="E200" t="s">
        <v>3073</v>
      </c>
      <c r="F200" t="s">
        <v>2403</v>
      </c>
      <c r="G200" t="s">
        <v>533</v>
      </c>
      <c r="H200" t="s">
        <v>3567</v>
      </c>
      <c r="I200" t="s">
        <v>3568</v>
      </c>
      <c r="J200" t="s">
        <v>3569</v>
      </c>
      <c r="K200" t="s">
        <v>3570</v>
      </c>
      <c r="L200" t="s">
        <v>3571</v>
      </c>
      <c r="M200" t="s">
        <v>694</v>
      </c>
      <c r="N200" t="s">
        <v>568</v>
      </c>
      <c r="O200" t="s">
        <v>541</v>
      </c>
      <c r="P200" t="s">
        <v>542</v>
      </c>
      <c r="Q200" t="s">
        <v>541</v>
      </c>
      <c r="R200" t="s">
        <v>542</v>
      </c>
      <c r="S200" t="s">
        <v>541</v>
      </c>
      <c r="T200" t="s">
        <v>542</v>
      </c>
      <c r="U200" t="s">
        <v>541</v>
      </c>
      <c r="V200" t="s">
        <v>542</v>
      </c>
      <c r="W200" t="s">
        <v>3572</v>
      </c>
      <c r="X200" t="s">
        <v>3573</v>
      </c>
      <c r="Y200" t="s">
        <v>533</v>
      </c>
      <c r="Z200" t="s">
        <v>3574</v>
      </c>
      <c r="AA200" t="s">
        <v>3174</v>
      </c>
      <c r="AB200" t="s">
        <v>1525</v>
      </c>
      <c r="AC200" t="s">
        <v>551</v>
      </c>
      <c r="AD200" t="s">
        <v>3575</v>
      </c>
      <c r="AE200" t="s">
        <v>3576</v>
      </c>
      <c r="AF200" t="s">
        <v>533</v>
      </c>
      <c r="AG200" t="s">
        <v>3577</v>
      </c>
      <c r="AH200" t="s">
        <v>3174</v>
      </c>
      <c r="AI200" t="s">
        <v>1525</v>
      </c>
      <c r="AJ200" t="s">
        <v>551</v>
      </c>
    </row>
    <row r="201" spans="1:50" x14ac:dyDescent="0.3">
      <c r="A201" t="s">
        <v>3578</v>
      </c>
      <c r="B201" t="s">
        <v>3579</v>
      </c>
      <c r="C201" t="s">
        <v>3566</v>
      </c>
      <c r="D201" t="s">
        <v>559</v>
      </c>
      <c r="E201" t="s">
        <v>3073</v>
      </c>
      <c r="F201" t="s">
        <v>1333</v>
      </c>
      <c r="G201" t="s">
        <v>561</v>
      </c>
      <c r="H201" t="s">
        <v>3580</v>
      </c>
      <c r="I201" t="s">
        <v>3581</v>
      </c>
      <c r="J201" t="s">
        <v>3582</v>
      </c>
      <c r="K201" t="s">
        <v>3169</v>
      </c>
      <c r="L201" t="s">
        <v>3583</v>
      </c>
      <c r="M201" t="s">
        <v>694</v>
      </c>
      <c r="N201" t="s">
        <v>568</v>
      </c>
      <c r="O201" t="s">
        <v>541</v>
      </c>
      <c r="P201" t="s">
        <v>542</v>
      </c>
      <c r="Q201" t="s">
        <v>541</v>
      </c>
      <c r="R201" t="s">
        <v>542</v>
      </c>
      <c r="S201" t="s">
        <v>541</v>
      </c>
      <c r="T201" t="s">
        <v>542</v>
      </c>
      <c r="U201" t="s">
        <v>541</v>
      </c>
      <c r="V201" t="s">
        <v>542</v>
      </c>
      <c r="W201" t="s">
        <v>3584</v>
      </c>
      <c r="X201" t="s">
        <v>3585</v>
      </c>
      <c r="Y201" t="s">
        <v>561</v>
      </c>
      <c r="Z201" t="s">
        <v>3586</v>
      </c>
      <c r="AA201" t="s">
        <v>3095</v>
      </c>
      <c r="AB201" t="s">
        <v>1525</v>
      </c>
      <c r="AC201" t="s">
        <v>551</v>
      </c>
      <c r="AD201" t="s">
        <v>3587</v>
      </c>
      <c r="AE201" t="s">
        <v>3588</v>
      </c>
      <c r="AF201" t="s">
        <v>561</v>
      </c>
      <c r="AG201" t="s">
        <v>3589</v>
      </c>
      <c r="AH201" t="s">
        <v>3095</v>
      </c>
      <c r="AI201" t="s">
        <v>1525</v>
      </c>
      <c r="AJ201" t="s">
        <v>551</v>
      </c>
      <c r="AK201" t="s">
        <v>3590</v>
      </c>
      <c r="AL201" t="s">
        <v>3591</v>
      </c>
      <c r="AM201" t="s">
        <v>561</v>
      </c>
      <c r="AN201" t="s">
        <v>3592</v>
      </c>
      <c r="AO201" t="s">
        <v>3095</v>
      </c>
      <c r="AP201" t="s">
        <v>1525</v>
      </c>
      <c r="AQ201" t="s">
        <v>551</v>
      </c>
      <c r="AR201" t="s">
        <v>3593</v>
      </c>
      <c r="AS201" t="s">
        <v>3594</v>
      </c>
      <c r="AT201" t="s">
        <v>561</v>
      </c>
      <c r="AU201" t="s">
        <v>3595</v>
      </c>
      <c r="AV201" t="s">
        <v>3381</v>
      </c>
      <c r="AW201" t="s">
        <v>917</v>
      </c>
      <c r="AX201" t="s">
        <v>1230</v>
      </c>
    </row>
    <row r="202" spans="1:50" x14ac:dyDescent="0.3">
      <c r="A202" t="s">
        <v>3596</v>
      </c>
      <c r="B202" t="s">
        <v>3597</v>
      </c>
      <c r="C202" t="s">
        <v>3566</v>
      </c>
      <c r="D202" t="s">
        <v>559</v>
      </c>
      <c r="E202" t="s">
        <v>3073</v>
      </c>
      <c r="F202" t="s">
        <v>2403</v>
      </c>
      <c r="G202" t="s">
        <v>561</v>
      </c>
      <c r="H202" t="s">
        <v>3598</v>
      </c>
      <c r="I202" t="s">
        <v>3599</v>
      </c>
      <c r="J202" t="s">
        <v>3600</v>
      </c>
      <c r="K202" t="s">
        <v>3169</v>
      </c>
      <c r="L202" t="s">
        <v>3601</v>
      </c>
      <c r="M202" t="s">
        <v>694</v>
      </c>
      <c r="N202" t="s">
        <v>568</v>
      </c>
      <c r="O202" t="s">
        <v>541</v>
      </c>
      <c r="P202" t="s">
        <v>542</v>
      </c>
      <c r="Q202" t="s">
        <v>541</v>
      </c>
      <c r="R202" t="s">
        <v>542</v>
      </c>
      <c r="S202" t="s">
        <v>541</v>
      </c>
      <c r="T202" t="s">
        <v>542</v>
      </c>
      <c r="U202" t="s">
        <v>541</v>
      </c>
      <c r="V202" t="s">
        <v>542</v>
      </c>
      <c r="W202" t="s">
        <v>3602</v>
      </c>
      <c r="X202" t="s">
        <v>3603</v>
      </c>
      <c r="Y202" t="s">
        <v>561</v>
      </c>
      <c r="Z202" t="s">
        <v>3604</v>
      </c>
      <c r="AA202" t="s">
        <v>3095</v>
      </c>
      <c r="AB202" t="s">
        <v>1525</v>
      </c>
      <c r="AC202" t="s">
        <v>551</v>
      </c>
      <c r="AD202" t="s">
        <v>3605</v>
      </c>
      <c r="AE202" t="s">
        <v>3606</v>
      </c>
      <c r="AF202" t="s">
        <v>561</v>
      </c>
      <c r="AG202" t="s">
        <v>3592</v>
      </c>
      <c r="AH202" t="s">
        <v>3095</v>
      </c>
      <c r="AI202" t="s">
        <v>1525</v>
      </c>
      <c r="AJ202" t="s">
        <v>551</v>
      </c>
      <c r="AK202" t="s">
        <v>3607</v>
      </c>
      <c r="AL202" t="s">
        <v>3608</v>
      </c>
      <c r="AM202" t="s">
        <v>561</v>
      </c>
      <c r="AN202" t="s">
        <v>3609</v>
      </c>
      <c r="AO202" t="s">
        <v>3095</v>
      </c>
      <c r="AP202" t="s">
        <v>1525</v>
      </c>
      <c r="AQ202" t="s">
        <v>551</v>
      </c>
      <c r="AR202" t="s">
        <v>3610</v>
      </c>
      <c r="AS202" t="s">
        <v>3611</v>
      </c>
      <c r="AT202" t="s">
        <v>561</v>
      </c>
      <c r="AU202" t="s">
        <v>3612</v>
      </c>
      <c r="AV202" t="s">
        <v>3095</v>
      </c>
      <c r="AW202" t="s">
        <v>1525</v>
      </c>
      <c r="AX202" t="s">
        <v>551</v>
      </c>
    </row>
    <row r="203" spans="1:50" x14ac:dyDescent="0.3">
      <c r="A203" t="s">
        <v>3613</v>
      </c>
      <c r="B203" t="s">
        <v>3614</v>
      </c>
      <c r="C203" t="s">
        <v>3566</v>
      </c>
      <c r="D203" t="s">
        <v>530</v>
      </c>
      <c r="E203" t="s">
        <v>3073</v>
      </c>
      <c r="F203" t="s">
        <v>2403</v>
      </c>
      <c r="G203" t="s">
        <v>533</v>
      </c>
      <c r="H203" t="s">
        <v>3615</v>
      </c>
      <c r="I203" t="s">
        <v>3616</v>
      </c>
      <c r="J203" t="s">
        <v>3617</v>
      </c>
      <c r="K203" t="s">
        <v>3169</v>
      </c>
      <c r="L203" t="s">
        <v>3618</v>
      </c>
      <c r="M203" t="s">
        <v>694</v>
      </c>
      <c r="N203" t="s">
        <v>568</v>
      </c>
      <c r="O203" t="s">
        <v>541</v>
      </c>
      <c r="P203" t="s">
        <v>542</v>
      </c>
      <c r="Q203" t="s">
        <v>541</v>
      </c>
      <c r="R203" t="s">
        <v>542</v>
      </c>
      <c r="S203" t="s">
        <v>541</v>
      </c>
      <c r="T203" t="s">
        <v>542</v>
      </c>
      <c r="U203" t="s">
        <v>541</v>
      </c>
      <c r="V203" t="s">
        <v>542</v>
      </c>
      <c r="W203" t="s">
        <v>3619</v>
      </c>
      <c r="X203" t="s">
        <v>3620</v>
      </c>
      <c r="Y203" t="s">
        <v>533</v>
      </c>
      <c r="Z203" t="s">
        <v>3621</v>
      </c>
      <c r="AA203" t="s">
        <v>3174</v>
      </c>
      <c r="AB203" t="s">
        <v>1525</v>
      </c>
      <c r="AC203" t="s">
        <v>551</v>
      </c>
      <c r="AD203" t="s">
        <v>3622</v>
      </c>
      <c r="AE203" t="s">
        <v>3623</v>
      </c>
      <c r="AF203" t="s">
        <v>533</v>
      </c>
      <c r="AG203" t="s">
        <v>3624</v>
      </c>
      <c r="AH203" t="s">
        <v>3174</v>
      </c>
      <c r="AI203" t="s">
        <v>1525</v>
      </c>
      <c r="AJ203" t="s">
        <v>551</v>
      </c>
    </row>
    <row r="204" spans="1:50" x14ac:dyDescent="0.3">
      <c r="A204" t="s">
        <v>3625</v>
      </c>
      <c r="B204" t="s">
        <v>3626</v>
      </c>
      <c r="C204" t="s">
        <v>3566</v>
      </c>
      <c r="D204" t="s">
        <v>530</v>
      </c>
      <c r="E204" t="s">
        <v>3073</v>
      </c>
      <c r="F204" t="s">
        <v>2403</v>
      </c>
      <c r="G204" t="s">
        <v>533</v>
      </c>
      <c r="H204" t="s">
        <v>3627</v>
      </c>
      <c r="I204" t="s">
        <v>3628</v>
      </c>
      <c r="J204" t="s">
        <v>3629</v>
      </c>
      <c r="K204" t="s">
        <v>3169</v>
      </c>
      <c r="L204" t="s">
        <v>3630</v>
      </c>
      <c r="M204" t="s">
        <v>3127</v>
      </c>
      <c r="N204" t="s">
        <v>568</v>
      </c>
      <c r="O204" t="s">
        <v>541</v>
      </c>
      <c r="P204" t="s">
        <v>542</v>
      </c>
      <c r="Q204" t="s">
        <v>541</v>
      </c>
      <c r="R204" t="s">
        <v>542</v>
      </c>
      <c r="S204" t="s">
        <v>541</v>
      </c>
      <c r="T204" t="s">
        <v>542</v>
      </c>
      <c r="U204" t="s">
        <v>541</v>
      </c>
      <c r="V204" t="s">
        <v>542</v>
      </c>
      <c r="W204" t="s">
        <v>3631</v>
      </c>
      <c r="X204" t="s">
        <v>3632</v>
      </c>
      <c r="Y204" t="s">
        <v>533</v>
      </c>
      <c r="Z204" t="s">
        <v>3633</v>
      </c>
      <c r="AA204" t="s">
        <v>3095</v>
      </c>
      <c r="AB204" t="s">
        <v>1525</v>
      </c>
      <c r="AC204" t="s">
        <v>551</v>
      </c>
      <c r="AD204" t="s">
        <v>3634</v>
      </c>
      <c r="AE204" t="s">
        <v>3635</v>
      </c>
      <c r="AF204" t="s">
        <v>533</v>
      </c>
      <c r="AG204" t="s">
        <v>3338</v>
      </c>
      <c r="AH204" t="s">
        <v>3174</v>
      </c>
      <c r="AI204" t="s">
        <v>1525</v>
      </c>
      <c r="AJ204" t="s">
        <v>551</v>
      </c>
    </row>
    <row r="205" spans="1:50" x14ac:dyDescent="0.3">
      <c r="A205" t="s">
        <v>3636</v>
      </c>
      <c r="B205" t="s">
        <v>3637</v>
      </c>
      <c r="C205" t="s">
        <v>3566</v>
      </c>
      <c r="D205" t="s">
        <v>559</v>
      </c>
      <c r="E205" t="s">
        <v>3073</v>
      </c>
      <c r="F205" t="s">
        <v>2403</v>
      </c>
      <c r="G205" t="s">
        <v>533</v>
      </c>
      <c r="H205" t="s">
        <v>3638</v>
      </c>
      <c r="I205" t="s">
        <v>3639</v>
      </c>
      <c r="J205" t="s">
        <v>3640</v>
      </c>
      <c r="K205" t="s">
        <v>3169</v>
      </c>
      <c r="L205" t="s">
        <v>3641</v>
      </c>
      <c r="M205" t="s">
        <v>3642</v>
      </c>
      <c r="N205" t="s">
        <v>568</v>
      </c>
      <c r="O205" t="s">
        <v>541</v>
      </c>
      <c r="P205" t="s">
        <v>542</v>
      </c>
      <c r="Q205" t="s">
        <v>541</v>
      </c>
      <c r="R205" t="s">
        <v>542</v>
      </c>
      <c r="S205" t="s">
        <v>541</v>
      </c>
      <c r="T205" t="s">
        <v>542</v>
      </c>
      <c r="U205" t="s">
        <v>541</v>
      </c>
      <c r="V205" t="s">
        <v>542</v>
      </c>
      <c r="W205" t="s">
        <v>3643</v>
      </c>
      <c r="X205" t="s">
        <v>3644</v>
      </c>
      <c r="Y205" t="s">
        <v>533</v>
      </c>
      <c r="Z205" t="s">
        <v>3645</v>
      </c>
      <c r="AA205" t="s">
        <v>3174</v>
      </c>
      <c r="AB205" t="s">
        <v>1525</v>
      </c>
      <c r="AC205" t="s">
        <v>3646</v>
      </c>
      <c r="AD205" t="s">
        <v>3647</v>
      </c>
      <c r="AE205" t="s">
        <v>3648</v>
      </c>
      <c r="AF205" t="s">
        <v>533</v>
      </c>
      <c r="AG205" t="s">
        <v>3649</v>
      </c>
      <c r="AH205" t="s">
        <v>3174</v>
      </c>
      <c r="AI205" t="s">
        <v>1525</v>
      </c>
      <c r="AJ205" t="s">
        <v>3646</v>
      </c>
    </row>
    <row r="206" spans="1:50" x14ac:dyDescent="0.3">
      <c r="A206" t="s">
        <v>3650</v>
      </c>
      <c r="B206" t="s">
        <v>3651</v>
      </c>
      <c r="C206" t="s">
        <v>3566</v>
      </c>
      <c r="D206" t="s">
        <v>559</v>
      </c>
      <c r="E206" t="s">
        <v>3073</v>
      </c>
      <c r="F206" t="s">
        <v>2403</v>
      </c>
      <c r="G206" t="s">
        <v>533</v>
      </c>
      <c r="H206" t="s">
        <v>3652</v>
      </c>
      <c r="I206" t="s">
        <v>3653</v>
      </c>
      <c r="J206" t="s">
        <v>3654</v>
      </c>
      <c r="K206" t="s">
        <v>3169</v>
      </c>
      <c r="L206" t="s">
        <v>3641</v>
      </c>
      <c r="M206" t="s">
        <v>3642</v>
      </c>
      <c r="N206" t="s">
        <v>568</v>
      </c>
      <c r="O206" t="s">
        <v>541</v>
      </c>
      <c r="P206" t="s">
        <v>542</v>
      </c>
      <c r="Q206" t="s">
        <v>541</v>
      </c>
      <c r="R206" t="s">
        <v>542</v>
      </c>
      <c r="S206" t="s">
        <v>541</v>
      </c>
      <c r="T206" t="s">
        <v>542</v>
      </c>
      <c r="U206" t="s">
        <v>541</v>
      </c>
      <c r="V206" t="s">
        <v>542</v>
      </c>
      <c r="W206" t="s">
        <v>3655</v>
      </c>
      <c r="X206" t="s">
        <v>3656</v>
      </c>
      <c r="Y206" t="s">
        <v>533</v>
      </c>
      <c r="Z206" t="s">
        <v>3657</v>
      </c>
      <c r="AA206" t="s">
        <v>3174</v>
      </c>
      <c r="AB206" t="s">
        <v>1525</v>
      </c>
      <c r="AC206" t="s">
        <v>3646</v>
      </c>
      <c r="AD206" t="s">
        <v>3658</v>
      </c>
      <c r="AE206" t="s">
        <v>3659</v>
      </c>
      <c r="AF206" t="s">
        <v>533</v>
      </c>
      <c r="AG206" t="s">
        <v>3660</v>
      </c>
      <c r="AH206" t="s">
        <v>3174</v>
      </c>
      <c r="AI206" t="s">
        <v>1525</v>
      </c>
      <c r="AJ206" t="s">
        <v>3646</v>
      </c>
    </row>
    <row r="207" spans="1:50" x14ac:dyDescent="0.3">
      <c r="A207" t="s">
        <v>3661</v>
      </c>
      <c r="B207" t="s">
        <v>3662</v>
      </c>
      <c r="C207" t="s">
        <v>3566</v>
      </c>
      <c r="D207" t="s">
        <v>559</v>
      </c>
      <c r="E207" t="s">
        <v>3073</v>
      </c>
      <c r="F207" t="s">
        <v>2403</v>
      </c>
      <c r="G207" t="s">
        <v>533</v>
      </c>
      <c r="H207" t="s">
        <v>3652</v>
      </c>
      <c r="I207" t="s">
        <v>3663</v>
      </c>
      <c r="J207" t="s">
        <v>3664</v>
      </c>
      <c r="K207" t="s">
        <v>3169</v>
      </c>
      <c r="L207" t="s">
        <v>3641</v>
      </c>
      <c r="M207" t="s">
        <v>3642</v>
      </c>
      <c r="N207" t="s">
        <v>568</v>
      </c>
      <c r="O207" t="s">
        <v>541</v>
      </c>
      <c r="P207" t="s">
        <v>542</v>
      </c>
      <c r="Q207" t="s">
        <v>541</v>
      </c>
      <c r="R207" t="s">
        <v>542</v>
      </c>
      <c r="S207" t="s">
        <v>541</v>
      </c>
      <c r="T207" t="s">
        <v>542</v>
      </c>
      <c r="U207" t="s">
        <v>541</v>
      </c>
      <c r="V207" t="s">
        <v>542</v>
      </c>
      <c r="W207" t="s">
        <v>3665</v>
      </c>
      <c r="X207" t="s">
        <v>3666</v>
      </c>
      <c r="Y207" t="s">
        <v>533</v>
      </c>
      <c r="Z207" t="s">
        <v>3667</v>
      </c>
      <c r="AA207" t="s">
        <v>3174</v>
      </c>
      <c r="AB207" t="s">
        <v>1525</v>
      </c>
      <c r="AC207" t="s">
        <v>3646</v>
      </c>
      <c r="AD207" t="s">
        <v>3668</v>
      </c>
      <c r="AE207" t="s">
        <v>3669</v>
      </c>
      <c r="AF207" t="s">
        <v>533</v>
      </c>
      <c r="AG207" t="s">
        <v>3670</v>
      </c>
      <c r="AH207" t="s">
        <v>3174</v>
      </c>
      <c r="AI207" t="s">
        <v>1525</v>
      </c>
      <c r="AJ207" t="s">
        <v>3646</v>
      </c>
    </row>
    <row r="208" spans="1:50" x14ac:dyDescent="0.3">
      <c r="A208" t="s">
        <v>3671</v>
      </c>
      <c r="B208" t="s">
        <v>3672</v>
      </c>
      <c r="C208" t="s">
        <v>3566</v>
      </c>
      <c r="D208" t="s">
        <v>559</v>
      </c>
      <c r="E208" t="s">
        <v>3073</v>
      </c>
      <c r="F208" t="s">
        <v>2403</v>
      </c>
      <c r="G208" t="s">
        <v>533</v>
      </c>
      <c r="H208" t="s">
        <v>3652</v>
      </c>
      <c r="I208" t="s">
        <v>3673</v>
      </c>
      <c r="J208" t="s">
        <v>3674</v>
      </c>
      <c r="K208" t="s">
        <v>3169</v>
      </c>
      <c r="L208" t="s">
        <v>3641</v>
      </c>
      <c r="M208" t="s">
        <v>3642</v>
      </c>
      <c r="N208" t="s">
        <v>568</v>
      </c>
      <c r="O208" t="s">
        <v>541</v>
      </c>
      <c r="P208" t="s">
        <v>542</v>
      </c>
      <c r="Q208" t="s">
        <v>541</v>
      </c>
      <c r="R208" t="s">
        <v>542</v>
      </c>
      <c r="S208" t="s">
        <v>541</v>
      </c>
      <c r="T208" t="s">
        <v>542</v>
      </c>
      <c r="U208" t="s">
        <v>541</v>
      </c>
      <c r="V208" t="s">
        <v>542</v>
      </c>
      <c r="W208" t="s">
        <v>3675</v>
      </c>
      <c r="X208" t="s">
        <v>3676</v>
      </c>
      <c r="Y208" t="s">
        <v>533</v>
      </c>
      <c r="Z208" t="s">
        <v>3677</v>
      </c>
      <c r="AA208" t="s">
        <v>3174</v>
      </c>
      <c r="AB208" t="s">
        <v>1525</v>
      </c>
      <c r="AC208" t="s">
        <v>3646</v>
      </c>
      <c r="AD208" t="s">
        <v>3678</v>
      </c>
      <c r="AE208" t="s">
        <v>3679</v>
      </c>
      <c r="AF208" t="s">
        <v>533</v>
      </c>
      <c r="AG208" t="s">
        <v>3680</v>
      </c>
      <c r="AH208" t="s">
        <v>3174</v>
      </c>
      <c r="AI208" t="s">
        <v>1525</v>
      </c>
      <c r="AJ208" t="s">
        <v>3646</v>
      </c>
    </row>
    <row r="209" spans="1:36" x14ac:dyDescent="0.3">
      <c r="A209" t="s">
        <v>3681</v>
      </c>
      <c r="B209" t="s">
        <v>3682</v>
      </c>
      <c r="C209" t="s">
        <v>3683</v>
      </c>
      <c r="D209" t="s">
        <v>530</v>
      </c>
      <c r="E209" t="s">
        <v>3073</v>
      </c>
      <c r="F209" t="s">
        <v>3684</v>
      </c>
      <c r="G209" t="s">
        <v>533</v>
      </c>
      <c r="H209" t="s">
        <v>3685</v>
      </c>
      <c r="I209" t="s">
        <v>3686</v>
      </c>
      <c r="J209" t="s">
        <v>3687</v>
      </c>
      <c r="K209" t="s">
        <v>3187</v>
      </c>
      <c r="L209" t="s">
        <v>3688</v>
      </c>
      <c r="M209" t="s">
        <v>3689</v>
      </c>
      <c r="N209" t="s">
        <v>568</v>
      </c>
      <c r="O209" t="s">
        <v>541</v>
      </c>
      <c r="P209" t="s">
        <v>543</v>
      </c>
      <c r="Q209" t="s">
        <v>541</v>
      </c>
      <c r="R209" t="s">
        <v>543</v>
      </c>
      <c r="S209" t="s">
        <v>544</v>
      </c>
      <c r="T209" t="s">
        <v>545</v>
      </c>
      <c r="U209" t="s">
        <v>541</v>
      </c>
      <c r="V209" t="s">
        <v>543</v>
      </c>
      <c r="W209" t="s">
        <v>3690</v>
      </c>
      <c r="X209" t="s">
        <v>3691</v>
      </c>
      <c r="Y209" t="s">
        <v>533</v>
      </c>
      <c r="Z209" t="s">
        <v>3692</v>
      </c>
      <c r="AA209" t="s">
        <v>3693</v>
      </c>
      <c r="AB209" t="s">
        <v>3694</v>
      </c>
      <c r="AC209" t="s">
        <v>551</v>
      </c>
      <c r="AD209" t="s">
        <v>3695</v>
      </c>
      <c r="AE209" t="s">
        <v>3696</v>
      </c>
      <c r="AF209" t="s">
        <v>533</v>
      </c>
      <c r="AI209" t="s">
        <v>3694</v>
      </c>
      <c r="AJ209" t="s">
        <v>551</v>
      </c>
    </row>
    <row r="210" spans="1:36" x14ac:dyDescent="0.3">
      <c r="A210" t="s">
        <v>3697</v>
      </c>
      <c r="B210" t="s">
        <v>3698</v>
      </c>
      <c r="C210" t="s">
        <v>3683</v>
      </c>
      <c r="D210" t="s">
        <v>559</v>
      </c>
      <c r="E210" t="s">
        <v>3073</v>
      </c>
      <c r="F210" t="s">
        <v>3684</v>
      </c>
      <c r="G210" t="s">
        <v>533</v>
      </c>
      <c r="H210" t="s">
        <v>3699</v>
      </c>
      <c r="I210" t="s">
        <v>3700</v>
      </c>
      <c r="J210" t="s">
        <v>3701</v>
      </c>
      <c r="K210" t="s">
        <v>3187</v>
      </c>
      <c r="L210" t="s">
        <v>3702</v>
      </c>
      <c r="M210" t="s">
        <v>3689</v>
      </c>
      <c r="N210" t="s">
        <v>568</v>
      </c>
      <c r="O210" t="s">
        <v>541</v>
      </c>
      <c r="P210" t="s">
        <v>543</v>
      </c>
      <c r="Q210" t="s">
        <v>541</v>
      </c>
      <c r="R210" t="s">
        <v>543</v>
      </c>
      <c r="S210" t="s">
        <v>544</v>
      </c>
      <c r="T210" t="s">
        <v>545</v>
      </c>
      <c r="U210" t="s">
        <v>541</v>
      </c>
      <c r="V210" t="s">
        <v>543</v>
      </c>
      <c r="W210" t="s">
        <v>3703</v>
      </c>
      <c r="X210" t="s">
        <v>3704</v>
      </c>
      <c r="Y210" t="s">
        <v>533</v>
      </c>
      <c r="Z210" t="s">
        <v>3705</v>
      </c>
      <c r="AA210" t="s">
        <v>3693</v>
      </c>
      <c r="AB210" t="s">
        <v>3694</v>
      </c>
      <c r="AC210" t="s">
        <v>551</v>
      </c>
      <c r="AD210" t="s">
        <v>3706</v>
      </c>
      <c r="AE210" t="s">
        <v>3707</v>
      </c>
      <c r="AF210" t="s">
        <v>533</v>
      </c>
      <c r="AI210" t="s">
        <v>3694</v>
      </c>
      <c r="AJ210" t="s">
        <v>551</v>
      </c>
    </row>
    <row r="211" spans="1:36" x14ac:dyDescent="0.3">
      <c r="A211" t="s">
        <v>3708</v>
      </c>
      <c r="B211" t="s">
        <v>3709</v>
      </c>
      <c r="C211" t="s">
        <v>3710</v>
      </c>
      <c r="D211" t="s">
        <v>530</v>
      </c>
      <c r="E211" t="s">
        <v>531</v>
      </c>
      <c r="F211" t="s">
        <v>3711</v>
      </c>
      <c r="G211" t="s">
        <v>533</v>
      </c>
      <c r="H211" t="s">
        <v>3712</v>
      </c>
      <c r="I211" t="s">
        <v>3713</v>
      </c>
      <c r="J211" t="s">
        <v>3714</v>
      </c>
      <c r="K211" t="s">
        <v>3715</v>
      </c>
      <c r="L211" t="s">
        <v>3716</v>
      </c>
      <c r="M211" t="s">
        <v>3717</v>
      </c>
      <c r="N211" t="s">
        <v>568</v>
      </c>
      <c r="O211" t="s">
        <v>541</v>
      </c>
      <c r="P211" t="s">
        <v>597</v>
      </c>
      <c r="Q211" t="s">
        <v>541</v>
      </c>
      <c r="R211" t="s">
        <v>543</v>
      </c>
      <c r="S211" t="s">
        <v>544</v>
      </c>
      <c r="T211" t="s">
        <v>545</v>
      </c>
      <c r="U211" t="s">
        <v>541</v>
      </c>
      <c r="V211" t="s">
        <v>543</v>
      </c>
      <c r="W211" t="s">
        <v>3718</v>
      </c>
      <c r="X211" t="s">
        <v>3719</v>
      </c>
      <c r="Y211" t="s">
        <v>533</v>
      </c>
      <c r="Z211" t="s">
        <v>3720</v>
      </c>
      <c r="AA211" t="s">
        <v>687</v>
      </c>
      <c r="AB211" t="s">
        <v>3721</v>
      </c>
      <c r="AC211" t="s">
        <v>3722</v>
      </c>
      <c r="AD211" t="s">
        <v>3723</v>
      </c>
      <c r="AE211" t="s">
        <v>3724</v>
      </c>
      <c r="AF211" t="s">
        <v>533</v>
      </c>
      <c r="AG211" t="s">
        <v>3725</v>
      </c>
      <c r="AH211" t="s">
        <v>687</v>
      </c>
      <c r="AI211" t="s">
        <v>3726</v>
      </c>
      <c r="AJ211" t="s">
        <v>551</v>
      </c>
    </row>
    <row r="212" spans="1:36" x14ac:dyDescent="0.3">
      <c r="A212" t="s">
        <v>3727</v>
      </c>
      <c r="B212" t="s">
        <v>3728</v>
      </c>
      <c r="C212" t="s">
        <v>676</v>
      </c>
      <c r="D212" t="s">
        <v>530</v>
      </c>
      <c r="E212" t="s">
        <v>531</v>
      </c>
      <c r="F212" t="s">
        <v>3729</v>
      </c>
      <c r="G212" t="s">
        <v>533</v>
      </c>
      <c r="H212" t="s">
        <v>3730</v>
      </c>
      <c r="I212" t="s">
        <v>3731</v>
      </c>
      <c r="J212" t="s">
        <v>3732</v>
      </c>
      <c r="K212" t="s">
        <v>3733</v>
      </c>
      <c r="L212" t="s">
        <v>3734</v>
      </c>
      <c r="M212" t="s">
        <v>3735</v>
      </c>
      <c r="N212" t="s">
        <v>568</v>
      </c>
      <c r="O212" t="s">
        <v>541</v>
      </c>
      <c r="P212" t="s">
        <v>597</v>
      </c>
      <c r="Q212" t="s">
        <v>541</v>
      </c>
      <c r="R212" t="s">
        <v>543</v>
      </c>
      <c r="S212" t="s">
        <v>544</v>
      </c>
      <c r="T212" t="s">
        <v>545</v>
      </c>
      <c r="U212" t="s">
        <v>541</v>
      </c>
      <c r="V212" t="s">
        <v>543</v>
      </c>
      <c r="W212" t="s">
        <v>3736</v>
      </c>
      <c r="X212" t="s">
        <v>3737</v>
      </c>
      <c r="Y212" t="s">
        <v>533</v>
      </c>
      <c r="Z212" t="s">
        <v>3738</v>
      </c>
      <c r="AA212" t="s">
        <v>687</v>
      </c>
      <c r="AB212" t="s">
        <v>3739</v>
      </c>
      <c r="AC212" t="s">
        <v>3740</v>
      </c>
      <c r="AD212" t="s">
        <v>3741</v>
      </c>
      <c r="AE212" t="s">
        <v>3724</v>
      </c>
      <c r="AF212" t="s">
        <v>533</v>
      </c>
      <c r="AG212" t="s">
        <v>3725</v>
      </c>
      <c r="AH212" t="s">
        <v>687</v>
      </c>
      <c r="AI212" t="s">
        <v>3726</v>
      </c>
      <c r="AJ212" t="s">
        <v>551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E81B-834A-4C9E-A9CA-C3B7EECDD018}">
  <sheetPr codeName="Sheet7">
    <tabColor theme="7" tint="0.79998168889431442"/>
  </sheetPr>
  <dimension ref="A1:O105"/>
  <sheetViews>
    <sheetView workbookViewId="0"/>
  </sheetViews>
  <sheetFormatPr defaultColWidth="8.6640625" defaultRowHeight="14.4" x14ac:dyDescent="0.3"/>
  <cols>
    <col min="1" max="1" width="24.44140625" customWidth="1"/>
    <col min="2" max="2" width="18.44140625" customWidth="1"/>
    <col min="3" max="3" width="20" customWidth="1"/>
    <col min="4" max="4" width="18.6640625" customWidth="1"/>
    <col min="5" max="5" width="13.6640625" customWidth="1"/>
    <col min="6" max="6" width="25" customWidth="1"/>
    <col min="7" max="7" width="24.44140625" customWidth="1"/>
    <col min="8" max="8" width="25.33203125" customWidth="1"/>
    <col min="9" max="9" width="31.44140625" customWidth="1"/>
    <col min="10" max="10" width="10.6640625" customWidth="1"/>
    <col min="11" max="11" width="16.6640625" customWidth="1"/>
    <col min="12" max="12" width="26.44140625" customWidth="1"/>
    <col min="13" max="13" width="17.44140625" customWidth="1"/>
    <col min="14" max="14" width="26.6640625" customWidth="1"/>
    <col min="15" max="15" width="9.33203125" customWidth="1"/>
  </cols>
  <sheetData>
    <row r="1" spans="1:15" x14ac:dyDescent="0.3">
      <c r="A1" t="s">
        <v>3742</v>
      </c>
      <c r="B1" t="s">
        <v>3820</v>
      </c>
      <c r="C1" t="s">
        <v>3821</v>
      </c>
      <c r="D1" t="s">
        <v>3822</v>
      </c>
      <c r="E1" t="s">
        <v>3823</v>
      </c>
      <c r="F1" t="s">
        <v>3824</v>
      </c>
      <c r="G1" t="s">
        <v>3825</v>
      </c>
      <c r="H1" t="s">
        <v>3826</v>
      </c>
      <c r="I1" t="s">
        <v>3827</v>
      </c>
      <c r="J1" t="s">
        <v>3828</v>
      </c>
      <c r="K1" t="s">
        <v>3829</v>
      </c>
      <c r="L1" t="s">
        <v>3830</v>
      </c>
      <c r="M1" t="s">
        <v>3831</v>
      </c>
      <c r="N1" t="s">
        <v>3832</v>
      </c>
      <c r="O1" t="s">
        <v>3764</v>
      </c>
    </row>
    <row r="2" spans="1:15" x14ac:dyDescent="0.3">
      <c r="A2" t="s">
        <v>3833</v>
      </c>
      <c r="B2" t="s">
        <v>3834</v>
      </c>
      <c r="C2" t="s">
        <v>3835</v>
      </c>
      <c r="D2" t="s">
        <v>3836</v>
      </c>
      <c r="E2" t="s">
        <v>3837</v>
      </c>
      <c r="F2" t="s">
        <v>4818</v>
      </c>
      <c r="G2" t="s">
        <v>3838</v>
      </c>
      <c r="H2" t="s">
        <v>561</v>
      </c>
      <c r="I2" t="s">
        <v>3839</v>
      </c>
      <c r="J2" t="s">
        <v>3840</v>
      </c>
      <c r="K2" t="s">
        <v>541</v>
      </c>
      <c r="L2" t="s">
        <v>541</v>
      </c>
      <c r="M2" t="s">
        <v>541</v>
      </c>
      <c r="N2" t="s">
        <v>541</v>
      </c>
      <c r="O2" t="s">
        <v>4819</v>
      </c>
    </row>
    <row r="3" spans="1:15" x14ac:dyDescent="0.3">
      <c r="A3" t="s">
        <v>3841</v>
      </c>
      <c r="B3" t="s">
        <v>3842</v>
      </c>
      <c r="C3" t="s">
        <v>3835</v>
      </c>
      <c r="D3" t="s">
        <v>3836</v>
      </c>
      <c r="E3" t="s">
        <v>3843</v>
      </c>
      <c r="F3" t="s">
        <v>4820</v>
      </c>
      <c r="G3" t="s">
        <v>3844</v>
      </c>
      <c r="H3" t="s">
        <v>561</v>
      </c>
      <c r="I3" t="s">
        <v>3845</v>
      </c>
      <c r="J3" t="s">
        <v>3846</v>
      </c>
      <c r="K3" t="s">
        <v>541</v>
      </c>
      <c r="L3" t="s">
        <v>541</v>
      </c>
      <c r="M3" t="s">
        <v>541</v>
      </c>
      <c r="N3" t="s">
        <v>541</v>
      </c>
      <c r="O3" t="s">
        <v>4821</v>
      </c>
    </row>
    <row r="4" spans="1:15" x14ac:dyDescent="0.3">
      <c r="A4" t="s">
        <v>3847</v>
      </c>
      <c r="B4" t="s">
        <v>3848</v>
      </c>
      <c r="C4" t="s">
        <v>3835</v>
      </c>
      <c r="D4" t="s">
        <v>3836</v>
      </c>
      <c r="E4" t="s">
        <v>3849</v>
      </c>
      <c r="F4" t="s">
        <v>4822</v>
      </c>
      <c r="G4" t="s">
        <v>3850</v>
      </c>
      <c r="H4" t="s">
        <v>561</v>
      </c>
      <c r="I4" t="s">
        <v>3845</v>
      </c>
      <c r="J4" t="s">
        <v>3846</v>
      </c>
      <c r="K4" t="s">
        <v>541</v>
      </c>
      <c r="L4" t="s">
        <v>541</v>
      </c>
      <c r="M4" t="s">
        <v>541</v>
      </c>
      <c r="N4" t="s">
        <v>541</v>
      </c>
      <c r="O4" t="s">
        <v>4823</v>
      </c>
    </row>
    <row r="5" spans="1:15" x14ac:dyDescent="0.3">
      <c r="A5" t="s">
        <v>3851</v>
      </c>
      <c r="B5" t="s">
        <v>3852</v>
      </c>
      <c r="C5" t="s">
        <v>3835</v>
      </c>
      <c r="D5" t="s">
        <v>3836</v>
      </c>
      <c r="E5" t="s">
        <v>3853</v>
      </c>
      <c r="F5" t="s">
        <v>4824</v>
      </c>
      <c r="G5" t="s">
        <v>3854</v>
      </c>
      <c r="H5" t="s">
        <v>561</v>
      </c>
      <c r="I5" t="s">
        <v>3855</v>
      </c>
      <c r="J5" t="s">
        <v>3846</v>
      </c>
      <c r="K5" t="s">
        <v>541</v>
      </c>
      <c r="L5" t="s">
        <v>541</v>
      </c>
      <c r="M5" t="s">
        <v>541</v>
      </c>
      <c r="N5" t="s">
        <v>541</v>
      </c>
      <c r="O5" t="s">
        <v>4825</v>
      </c>
    </row>
    <row r="6" spans="1:15" x14ac:dyDescent="0.3">
      <c r="A6" t="s">
        <v>3856</v>
      </c>
      <c r="B6" t="s">
        <v>3857</v>
      </c>
      <c r="C6" t="s">
        <v>3835</v>
      </c>
      <c r="D6" t="s">
        <v>3836</v>
      </c>
      <c r="E6" t="s">
        <v>3858</v>
      </c>
      <c r="F6" t="s">
        <v>4826</v>
      </c>
      <c r="G6" t="s">
        <v>3859</v>
      </c>
      <c r="H6" t="s">
        <v>533</v>
      </c>
      <c r="I6" t="s">
        <v>1539</v>
      </c>
      <c r="J6" t="s">
        <v>551</v>
      </c>
      <c r="K6" t="s">
        <v>541</v>
      </c>
      <c r="L6" t="s">
        <v>541</v>
      </c>
      <c r="M6" t="s">
        <v>541</v>
      </c>
      <c r="N6" t="s">
        <v>541</v>
      </c>
      <c r="O6" t="s">
        <v>4827</v>
      </c>
    </row>
    <row r="7" spans="1:15" x14ac:dyDescent="0.3">
      <c r="A7" t="s">
        <v>3860</v>
      </c>
      <c r="B7" t="s">
        <v>3861</v>
      </c>
      <c r="C7" t="s">
        <v>3835</v>
      </c>
      <c r="D7" t="s">
        <v>3836</v>
      </c>
      <c r="E7" t="s">
        <v>3862</v>
      </c>
      <c r="F7" t="s">
        <v>4828</v>
      </c>
      <c r="G7" t="s">
        <v>3863</v>
      </c>
      <c r="H7" t="s">
        <v>561</v>
      </c>
      <c r="I7" t="s">
        <v>3864</v>
      </c>
      <c r="J7" t="s">
        <v>3846</v>
      </c>
      <c r="K7" t="s">
        <v>541</v>
      </c>
      <c r="L7" t="s">
        <v>541</v>
      </c>
      <c r="M7" t="s">
        <v>541</v>
      </c>
      <c r="N7" t="s">
        <v>541</v>
      </c>
      <c r="O7" t="s">
        <v>4829</v>
      </c>
    </row>
    <row r="8" spans="1:15" x14ac:dyDescent="0.3">
      <c r="A8" t="s">
        <v>3865</v>
      </c>
      <c r="B8" t="s">
        <v>3866</v>
      </c>
      <c r="C8" t="s">
        <v>3835</v>
      </c>
      <c r="D8" t="s">
        <v>3836</v>
      </c>
      <c r="E8" t="s">
        <v>3867</v>
      </c>
      <c r="F8" t="s">
        <v>3868</v>
      </c>
      <c r="G8" t="s">
        <v>3869</v>
      </c>
      <c r="H8" t="s">
        <v>561</v>
      </c>
      <c r="I8" t="s">
        <v>3864</v>
      </c>
      <c r="J8" t="s">
        <v>3846</v>
      </c>
      <c r="K8" t="s">
        <v>541</v>
      </c>
      <c r="L8" t="s">
        <v>541</v>
      </c>
      <c r="M8" t="s">
        <v>541</v>
      </c>
      <c r="N8" t="s">
        <v>541</v>
      </c>
      <c r="O8" t="s">
        <v>4830</v>
      </c>
    </row>
    <row r="9" spans="1:15" x14ac:dyDescent="0.3">
      <c r="A9" t="s">
        <v>3870</v>
      </c>
      <c r="B9" t="s">
        <v>3871</v>
      </c>
      <c r="C9" t="s">
        <v>3835</v>
      </c>
      <c r="D9" t="s">
        <v>3836</v>
      </c>
      <c r="E9" t="s">
        <v>3872</v>
      </c>
      <c r="F9" t="s">
        <v>4831</v>
      </c>
      <c r="G9" t="s">
        <v>3873</v>
      </c>
      <c r="H9" t="s">
        <v>561</v>
      </c>
      <c r="I9" t="s">
        <v>3874</v>
      </c>
      <c r="J9" t="s">
        <v>3875</v>
      </c>
      <c r="K9" t="s">
        <v>541</v>
      </c>
      <c r="L9" t="s">
        <v>541</v>
      </c>
      <c r="M9" t="s">
        <v>541</v>
      </c>
      <c r="N9" t="s">
        <v>541</v>
      </c>
      <c r="O9" t="s">
        <v>4832</v>
      </c>
    </row>
    <row r="10" spans="1:15" x14ac:dyDescent="0.3">
      <c r="A10" t="s">
        <v>3876</v>
      </c>
      <c r="B10" t="s">
        <v>3877</v>
      </c>
      <c r="C10" t="s">
        <v>3835</v>
      </c>
      <c r="D10" t="s">
        <v>3836</v>
      </c>
      <c r="E10" t="s">
        <v>3878</v>
      </c>
      <c r="F10" t="s">
        <v>4833</v>
      </c>
      <c r="G10" t="s">
        <v>3879</v>
      </c>
      <c r="H10" t="s">
        <v>561</v>
      </c>
      <c r="I10" t="s">
        <v>3874</v>
      </c>
      <c r="J10" t="s">
        <v>3880</v>
      </c>
      <c r="K10" t="s">
        <v>541</v>
      </c>
      <c r="L10" t="s">
        <v>541</v>
      </c>
      <c r="M10" t="s">
        <v>541</v>
      </c>
      <c r="N10" t="s">
        <v>541</v>
      </c>
      <c r="O10" t="s">
        <v>4834</v>
      </c>
    </row>
    <row r="11" spans="1:15" x14ac:dyDescent="0.3">
      <c r="A11" t="s">
        <v>3881</v>
      </c>
      <c r="B11" t="s">
        <v>3882</v>
      </c>
      <c r="C11" t="s">
        <v>3835</v>
      </c>
      <c r="D11" t="s">
        <v>3836</v>
      </c>
      <c r="E11" t="s">
        <v>3883</v>
      </c>
      <c r="F11" t="s">
        <v>4835</v>
      </c>
      <c r="G11" t="s">
        <v>3884</v>
      </c>
      <c r="H11" t="s">
        <v>561</v>
      </c>
      <c r="I11" t="s">
        <v>1539</v>
      </c>
      <c r="J11" t="s">
        <v>3846</v>
      </c>
      <c r="K11" t="s">
        <v>541</v>
      </c>
      <c r="L11" t="s">
        <v>541</v>
      </c>
      <c r="M11" t="s">
        <v>541</v>
      </c>
      <c r="N11" t="s">
        <v>541</v>
      </c>
      <c r="O11" t="s">
        <v>4836</v>
      </c>
    </row>
    <row r="12" spans="1:15" x14ac:dyDescent="0.3">
      <c r="A12" t="s">
        <v>3885</v>
      </c>
      <c r="B12" t="s">
        <v>3886</v>
      </c>
      <c r="C12" t="s">
        <v>3835</v>
      </c>
      <c r="D12" t="s">
        <v>3836</v>
      </c>
      <c r="E12" t="s">
        <v>3887</v>
      </c>
      <c r="F12" t="s">
        <v>4837</v>
      </c>
      <c r="G12" t="s">
        <v>3888</v>
      </c>
      <c r="H12" t="s">
        <v>561</v>
      </c>
      <c r="I12" t="s">
        <v>3889</v>
      </c>
      <c r="J12" t="s">
        <v>3846</v>
      </c>
      <c r="K12" t="s">
        <v>541</v>
      </c>
      <c r="L12" t="s">
        <v>541</v>
      </c>
      <c r="M12" t="s">
        <v>541</v>
      </c>
      <c r="N12" t="s">
        <v>541</v>
      </c>
      <c r="O12" t="s">
        <v>4838</v>
      </c>
    </row>
    <row r="13" spans="1:15" x14ac:dyDescent="0.3">
      <c r="A13" t="s">
        <v>3890</v>
      </c>
      <c r="B13" t="s">
        <v>3891</v>
      </c>
      <c r="C13" t="s">
        <v>3835</v>
      </c>
      <c r="D13" t="s">
        <v>3836</v>
      </c>
      <c r="E13" t="s">
        <v>3892</v>
      </c>
      <c r="F13" t="s">
        <v>3893</v>
      </c>
      <c r="G13" t="s">
        <v>3894</v>
      </c>
      <c r="H13" t="s">
        <v>561</v>
      </c>
      <c r="I13" t="s">
        <v>3889</v>
      </c>
      <c r="J13" t="s">
        <v>3846</v>
      </c>
      <c r="K13" t="s">
        <v>541</v>
      </c>
      <c r="L13" t="s">
        <v>541</v>
      </c>
      <c r="M13" t="s">
        <v>541</v>
      </c>
      <c r="N13" t="s">
        <v>541</v>
      </c>
      <c r="O13" t="s">
        <v>4839</v>
      </c>
    </row>
    <row r="14" spans="1:15" x14ac:dyDescent="0.3">
      <c r="A14" t="s">
        <v>3895</v>
      </c>
      <c r="B14" t="s">
        <v>3896</v>
      </c>
      <c r="C14" t="s">
        <v>3835</v>
      </c>
      <c r="D14" t="s">
        <v>3836</v>
      </c>
      <c r="E14" t="s">
        <v>3897</v>
      </c>
      <c r="F14" t="s">
        <v>4840</v>
      </c>
      <c r="G14" t="s">
        <v>3898</v>
      </c>
      <c r="H14" t="s">
        <v>561</v>
      </c>
      <c r="I14" t="s">
        <v>3889</v>
      </c>
      <c r="J14" t="s">
        <v>3846</v>
      </c>
      <c r="K14" t="s">
        <v>541</v>
      </c>
      <c r="L14" t="s">
        <v>541</v>
      </c>
      <c r="M14" t="s">
        <v>541</v>
      </c>
      <c r="N14" t="s">
        <v>541</v>
      </c>
      <c r="O14" t="s">
        <v>4841</v>
      </c>
    </row>
    <row r="15" spans="1:15" x14ac:dyDescent="0.3">
      <c r="A15" t="s">
        <v>3899</v>
      </c>
      <c r="B15" t="s">
        <v>3900</v>
      </c>
      <c r="C15" t="s">
        <v>3835</v>
      </c>
      <c r="D15" t="s">
        <v>3836</v>
      </c>
      <c r="E15" t="s">
        <v>3897</v>
      </c>
      <c r="F15" t="s">
        <v>3901</v>
      </c>
      <c r="G15" t="s">
        <v>3902</v>
      </c>
      <c r="H15" t="s">
        <v>561</v>
      </c>
      <c r="I15" t="s">
        <v>3889</v>
      </c>
      <c r="J15" t="s">
        <v>3903</v>
      </c>
      <c r="K15" t="s">
        <v>541</v>
      </c>
      <c r="L15" t="s">
        <v>541</v>
      </c>
      <c r="M15" t="s">
        <v>541</v>
      </c>
      <c r="N15" t="s">
        <v>541</v>
      </c>
      <c r="O15" t="s">
        <v>4842</v>
      </c>
    </row>
    <row r="16" spans="1:15" x14ac:dyDescent="0.3">
      <c r="A16" t="s">
        <v>3904</v>
      </c>
      <c r="B16" t="s">
        <v>3905</v>
      </c>
      <c r="C16" t="s">
        <v>3835</v>
      </c>
      <c r="D16" t="s">
        <v>3836</v>
      </c>
      <c r="E16" t="s">
        <v>3906</v>
      </c>
      <c r="F16" t="s">
        <v>4843</v>
      </c>
      <c r="G16" t="s">
        <v>3907</v>
      </c>
      <c r="H16" t="s">
        <v>561</v>
      </c>
      <c r="I16" t="s">
        <v>3908</v>
      </c>
      <c r="J16" t="s">
        <v>3846</v>
      </c>
      <c r="K16" t="s">
        <v>541</v>
      </c>
      <c r="L16" t="s">
        <v>541</v>
      </c>
      <c r="M16" t="s">
        <v>541</v>
      </c>
      <c r="N16" t="s">
        <v>541</v>
      </c>
      <c r="O16" t="s">
        <v>4844</v>
      </c>
    </row>
    <row r="17" spans="1:15" x14ac:dyDescent="0.3">
      <c r="A17" t="s">
        <v>3909</v>
      </c>
      <c r="B17" t="s">
        <v>3910</v>
      </c>
      <c r="C17" t="s">
        <v>3835</v>
      </c>
      <c r="D17" t="s">
        <v>3836</v>
      </c>
      <c r="E17" t="s">
        <v>3911</v>
      </c>
      <c r="F17" t="s">
        <v>4845</v>
      </c>
      <c r="G17" t="s">
        <v>3912</v>
      </c>
      <c r="H17" t="s">
        <v>561</v>
      </c>
      <c r="I17" t="s">
        <v>3908</v>
      </c>
      <c r="J17" t="s">
        <v>3913</v>
      </c>
      <c r="K17" t="s">
        <v>3914</v>
      </c>
      <c r="L17" t="s">
        <v>3914</v>
      </c>
      <c r="M17" t="s">
        <v>3914</v>
      </c>
      <c r="N17" t="s">
        <v>3914</v>
      </c>
      <c r="O17" t="s">
        <v>4846</v>
      </c>
    </row>
    <row r="18" spans="1:15" x14ac:dyDescent="0.3">
      <c r="A18" t="s">
        <v>3915</v>
      </c>
      <c r="B18" t="s">
        <v>3916</v>
      </c>
      <c r="C18" t="s">
        <v>3835</v>
      </c>
      <c r="D18" t="s">
        <v>3836</v>
      </c>
      <c r="E18" t="s">
        <v>3917</v>
      </c>
      <c r="F18" t="s">
        <v>4847</v>
      </c>
      <c r="G18" t="s">
        <v>3918</v>
      </c>
      <c r="H18" t="s">
        <v>561</v>
      </c>
      <c r="I18" t="s">
        <v>3908</v>
      </c>
      <c r="J18" t="s">
        <v>3919</v>
      </c>
      <c r="K18" t="s">
        <v>541</v>
      </c>
      <c r="L18" t="s">
        <v>541</v>
      </c>
      <c r="M18" t="s">
        <v>541</v>
      </c>
      <c r="N18" t="s">
        <v>541</v>
      </c>
      <c r="O18" t="s">
        <v>4848</v>
      </c>
    </row>
    <row r="19" spans="1:15" x14ac:dyDescent="0.3">
      <c r="A19" t="s">
        <v>3920</v>
      </c>
      <c r="B19" t="s">
        <v>3921</v>
      </c>
      <c r="C19" t="s">
        <v>3835</v>
      </c>
      <c r="D19" t="s">
        <v>3922</v>
      </c>
      <c r="E19" t="s">
        <v>3923</v>
      </c>
      <c r="F19" t="s">
        <v>4849</v>
      </c>
      <c r="G19" t="s">
        <v>3924</v>
      </c>
      <c r="H19" t="s">
        <v>561</v>
      </c>
      <c r="I19" t="s">
        <v>1539</v>
      </c>
      <c r="J19" t="s">
        <v>3925</v>
      </c>
      <c r="K19" t="s">
        <v>541</v>
      </c>
      <c r="L19" t="s">
        <v>541</v>
      </c>
      <c r="M19" t="s">
        <v>541</v>
      </c>
      <c r="N19" t="s">
        <v>541</v>
      </c>
      <c r="O19" t="s">
        <v>4850</v>
      </c>
    </row>
    <row r="20" spans="1:15" x14ac:dyDescent="0.3">
      <c r="A20" t="s">
        <v>3926</v>
      </c>
      <c r="B20" t="s">
        <v>3927</v>
      </c>
      <c r="C20" t="s">
        <v>3835</v>
      </c>
      <c r="D20" t="s">
        <v>3922</v>
      </c>
      <c r="E20" t="s">
        <v>3928</v>
      </c>
      <c r="F20" t="s">
        <v>3929</v>
      </c>
      <c r="G20" t="s">
        <v>3930</v>
      </c>
      <c r="H20" t="s">
        <v>561</v>
      </c>
      <c r="I20" t="s">
        <v>3931</v>
      </c>
      <c r="J20" t="s">
        <v>3932</v>
      </c>
      <c r="K20" t="s">
        <v>541</v>
      </c>
      <c r="L20" t="s">
        <v>541</v>
      </c>
      <c r="M20" t="s">
        <v>541</v>
      </c>
      <c r="N20" t="s">
        <v>541</v>
      </c>
      <c r="O20" t="s">
        <v>4851</v>
      </c>
    </row>
    <row r="21" spans="1:15" x14ac:dyDescent="0.3">
      <c r="A21" t="s">
        <v>3933</v>
      </c>
      <c r="B21" t="s">
        <v>3934</v>
      </c>
      <c r="C21" t="s">
        <v>3835</v>
      </c>
      <c r="D21" t="s">
        <v>3922</v>
      </c>
      <c r="E21" t="s">
        <v>3935</v>
      </c>
      <c r="F21" t="s">
        <v>4852</v>
      </c>
      <c r="G21" t="s">
        <v>3936</v>
      </c>
      <c r="H21" t="s">
        <v>561</v>
      </c>
      <c r="I21" t="s">
        <v>3908</v>
      </c>
      <c r="J21" t="s">
        <v>3937</v>
      </c>
      <c r="K21" t="s">
        <v>541</v>
      </c>
      <c r="L21" t="s">
        <v>541</v>
      </c>
      <c r="M21" t="s">
        <v>541</v>
      </c>
      <c r="N21" t="s">
        <v>541</v>
      </c>
      <c r="O21" t="s">
        <v>4853</v>
      </c>
    </row>
    <row r="22" spans="1:15" x14ac:dyDescent="0.3">
      <c r="A22" t="s">
        <v>3938</v>
      </c>
      <c r="B22" t="s">
        <v>3939</v>
      </c>
      <c r="C22" t="s">
        <v>3835</v>
      </c>
      <c r="D22" t="s">
        <v>3922</v>
      </c>
      <c r="E22" t="s">
        <v>3940</v>
      </c>
      <c r="F22" t="s">
        <v>3941</v>
      </c>
      <c r="G22" t="s">
        <v>3942</v>
      </c>
      <c r="H22" t="s">
        <v>533</v>
      </c>
      <c r="I22" t="s">
        <v>3908</v>
      </c>
      <c r="J22" t="s">
        <v>3937</v>
      </c>
      <c r="K22" t="s">
        <v>541</v>
      </c>
      <c r="L22" t="s">
        <v>541</v>
      </c>
      <c r="M22" t="s">
        <v>541</v>
      </c>
      <c r="N22" t="s">
        <v>541</v>
      </c>
      <c r="O22" t="s">
        <v>4854</v>
      </c>
    </row>
    <row r="23" spans="1:15" x14ac:dyDescent="0.3">
      <c r="A23" t="s">
        <v>3943</v>
      </c>
      <c r="B23" t="s">
        <v>3944</v>
      </c>
      <c r="C23" t="s">
        <v>3835</v>
      </c>
      <c r="D23" t="s">
        <v>3922</v>
      </c>
      <c r="E23" t="s">
        <v>3945</v>
      </c>
      <c r="F23" t="s">
        <v>4855</v>
      </c>
      <c r="G23" t="s">
        <v>3946</v>
      </c>
      <c r="H23" t="s">
        <v>561</v>
      </c>
      <c r="I23" t="s">
        <v>3931</v>
      </c>
      <c r="J23" t="s">
        <v>3947</v>
      </c>
      <c r="K23" t="s">
        <v>541</v>
      </c>
      <c r="L23" t="s">
        <v>541</v>
      </c>
      <c r="M23" t="s">
        <v>541</v>
      </c>
      <c r="N23" t="s">
        <v>541</v>
      </c>
      <c r="O23" t="s">
        <v>4856</v>
      </c>
    </row>
    <row r="24" spans="1:15" x14ac:dyDescent="0.3">
      <c r="A24" t="s">
        <v>3948</v>
      </c>
      <c r="B24" t="s">
        <v>3949</v>
      </c>
      <c r="C24" t="s">
        <v>3835</v>
      </c>
      <c r="D24" t="s">
        <v>3922</v>
      </c>
      <c r="E24" t="s">
        <v>3950</v>
      </c>
      <c r="F24" t="s">
        <v>4857</v>
      </c>
      <c r="G24" t="s">
        <v>3951</v>
      </c>
      <c r="H24" t="s">
        <v>561</v>
      </c>
      <c r="I24" t="s">
        <v>3952</v>
      </c>
      <c r="J24" t="s">
        <v>3953</v>
      </c>
      <c r="K24" t="s">
        <v>541</v>
      </c>
      <c r="L24" t="s">
        <v>541</v>
      </c>
      <c r="M24" t="s">
        <v>541</v>
      </c>
      <c r="N24" t="s">
        <v>541</v>
      </c>
      <c r="O24" t="s">
        <v>4858</v>
      </c>
    </row>
    <row r="25" spans="1:15" x14ac:dyDescent="0.3">
      <c r="A25" t="s">
        <v>3954</v>
      </c>
      <c r="B25" t="s">
        <v>3955</v>
      </c>
      <c r="C25" t="s">
        <v>3835</v>
      </c>
      <c r="D25" t="s">
        <v>3922</v>
      </c>
      <c r="E25" t="s">
        <v>3956</v>
      </c>
      <c r="F25" t="s">
        <v>4859</v>
      </c>
      <c r="G25" t="s">
        <v>3957</v>
      </c>
      <c r="H25" t="s">
        <v>561</v>
      </c>
      <c r="I25" t="s">
        <v>3958</v>
      </c>
      <c r="J25" t="s">
        <v>3959</v>
      </c>
      <c r="K25" t="s">
        <v>541</v>
      </c>
      <c r="L25" t="s">
        <v>541</v>
      </c>
      <c r="M25" t="s">
        <v>541</v>
      </c>
      <c r="N25" t="s">
        <v>541</v>
      </c>
      <c r="O25" t="s">
        <v>4860</v>
      </c>
    </row>
    <row r="26" spans="1:15" x14ac:dyDescent="0.3">
      <c r="A26" t="s">
        <v>3960</v>
      </c>
      <c r="B26" t="s">
        <v>3961</v>
      </c>
      <c r="C26" t="s">
        <v>3835</v>
      </c>
      <c r="D26" t="s">
        <v>3922</v>
      </c>
      <c r="E26" t="s">
        <v>2878</v>
      </c>
      <c r="F26" t="s">
        <v>3962</v>
      </c>
      <c r="G26" t="s">
        <v>2885</v>
      </c>
      <c r="H26" t="s">
        <v>561</v>
      </c>
      <c r="I26" t="s">
        <v>2887</v>
      </c>
      <c r="J26" t="s">
        <v>3963</v>
      </c>
      <c r="K26" t="s">
        <v>541</v>
      </c>
      <c r="L26" t="s">
        <v>541</v>
      </c>
      <c r="M26" t="s">
        <v>541</v>
      </c>
      <c r="N26" t="s">
        <v>541</v>
      </c>
      <c r="O26" t="s">
        <v>4861</v>
      </c>
    </row>
    <row r="27" spans="1:15" x14ac:dyDescent="0.3">
      <c r="A27" t="s">
        <v>3964</v>
      </c>
      <c r="B27" t="s">
        <v>3965</v>
      </c>
      <c r="C27" t="s">
        <v>3835</v>
      </c>
      <c r="D27" t="s">
        <v>3922</v>
      </c>
      <c r="E27" t="s">
        <v>3966</v>
      </c>
      <c r="F27" t="s">
        <v>4862</v>
      </c>
      <c r="G27" t="s">
        <v>3967</v>
      </c>
      <c r="H27" t="s">
        <v>561</v>
      </c>
      <c r="I27" t="s">
        <v>3968</v>
      </c>
      <c r="J27" t="s">
        <v>3969</v>
      </c>
      <c r="K27" t="s">
        <v>541</v>
      </c>
      <c r="L27" t="s">
        <v>541</v>
      </c>
      <c r="M27" t="s">
        <v>541</v>
      </c>
      <c r="N27" t="s">
        <v>541</v>
      </c>
      <c r="O27" t="s">
        <v>4863</v>
      </c>
    </row>
    <row r="28" spans="1:15" x14ac:dyDescent="0.3">
      <c r="A28" t="s">
        <v>3970</v>
      </c>
      <c r="B28" t="s">
        <v>3971</v>
      </c>
      <c r="C28" t="s">
        <v>3835</v>
      </c>
      <c r="D28" t="s">
        <v>3922</v>
      </c>
      <c r="E28" t="s">
        <v>3972</v>
      </c>
      <c r="F28" t="s">
        <v>4864</v>
      </c>
      <c r="G28" t="s">
        <v>3973</v>
      </c>
      <c r="H28" t="s">
        <v>561</v>
      </c>
      <c r="I28" t="s">
        <v>3968</v>
      </c>
      <c r="J28" t="s">
        <v>3974</v>
      </c>
      <c r="K28" t="s">
        <v>541</v>
      </c>
      <c r="L28" t="s">
        <v>541</v>
      </c>
      <c r="M28" t="s">
        <v>541</v>
      </c>
      <c r="N28" t="s">
        <v>541</v>
      </c>
      <c r="O28" t="s">
        <v>4865</v>
      </c>
    </row>
    <row r="29" spans="1:15" x14ac:dyDescent="0.3">
      <c r="A29" t="s">
        <v>3975</v>
      </c>
      <c r="B29" t="s">
        <v>3976</v>
      </c>
      <c r="C29" t="s">
        <v>3835</v>
      </c>
      <c r="D29" t="s">
        <v>3922</v>
      </c>
      <c r="E29" t="s">
        <v>3977</v>
      </c>
      <c r="F29" t="s">
        <v>4866</v>
      </c>
      <c r="G29" t="s">
        <v>3978</v>
      </c>
      <c r="H29" t="s">
        <v>561</v>
      </c>
      <c r="I29" t="s">
        <v>3968</v>
      </c>
      <c r="J29" t="s">
        <v>3979</v>
      </c>
      <c r="K29" t="s">
        <v>541</v>
      </c>
      <c r="L29" t="s">
        <v>541</v>
      </c>
      <c r="M29" t="s">
        <v>541</v>
      </c>
      <c r="N29" t="s">
        <v>541</v>
      </c>
      <c r="O29" t="s">
        <v>4867</v>
      </c>
    </row>
    <row r="30" spans="1:15" x14ac:dyDescent="0.3">
      <c r="A30" t="s">
        <v>3980</v>
      </c>
      <c r="B30" t="s">
        <v>3981</v>
      </c>
      <c r="C30" t="s">
        <v>3835</v>
      </c>
      <c r="D30" t="s">
        <v>3922</v>
      </c>
      <c r="E30" t="s">
        <v>3982</v>
      </c>
      <c r="F30" t="s">
        <v>4868</v>
      </c>
      <c r="G30" t="s">
        <v>3983</v>
      </c>
      <c r="H30" t="s">
        <v>561</v>
      </c>
      <c r="I30" t="s">
        <v>1539</v>
      </c>
      <c r="J30" t="s">
        <v>3974</v>
      </c>
      <c r="K30" t="s">
        <v>541</v>
      </c>
      <c r="L30" t="s">
        <v>541</v>
      </c>
      <c r="M30" t="s">
        <v>544</v>
      </c>
      <c r="N30" t="s">
        <v>541</v>
      </c>
      <c r="O30" t="s">
        <v>4869</v>
      </c>
    </row>
    <row r="31" spans="1:15" x14ac:dyDescent="0.3">
      <c r="A31" t="s">
        <v>3984</v>
      </c>
      <c r="B31" t="s">
        <v>3985</v>
      </c>
      <c r="C31" t="s">
        <v>3835</v>
      </c>
      <c r="D31" t="s">
        <v>3922</v>
      </c>
      <c r="E31" t="s">
        <v>3986</v>
      </c>
      <c r="F31" t="s">
        <v>4870</v>
      </c>
      <c r="G31" t="s">
        <v>3987</v>
      </c>
      <c r="H31" t="s">
        <v>561</v>
      </c>
      <c r="I31" t="s">
        <v>1539</v>
      </c>
      <c r="J31" t="s">
        <v>3974</v>
      </c>
      <c r="K31" t="s">
        <v>544</v>
      </c>
      <c r="L31" t="s">
        <v>541</v>
      </c>
      <c r="M31" t="s">
        <v>541</v>
      </c>
      <c r="N31" t="s">
        <v>541</v>
      </c>
      <c r="O31" t="s">
        <v>4871</v>
      </c>
    </row>
    <row r="32" spans="1:15" x14ac:dyDescent="0.3">
      <c r="A32" t="s">
        <v>3988</v>
      </c>
      <c r="B32" t="s">
        <v>3989</v>
      </c>
      <c r="C32" t="s">
        <v>3835</v>
      </c>
      <c r="D32" t="s">
        <v>3922</v>
      </c>
      <c r="E32" t="s">
        <v>3990</v>
      </c>
      <c r="F32" t="s">
        <v>4872</v>
      </c>
      <c r="G32" t="s">
        <v>3991</v>
      </c>
      <c r="H32" t="s">
        <v>533</v>
      </c>
      <c r="I32" t="s">
        <v>3908</v>
      </c>
      <c r="J32" t="s">
        <v>3992</v>
      </c>
      <c r="K32" t="s">
        <v>544</v>
      </c>
      <c r="L32" t="s">
        <v>541</v>
      </c>
      <c r="M32" t="s">
        <v>541</v>
      </c>
      <c r="N32" t="s">
        <v>541</v>
      </c>
      <c r="O32" t="s">
        <v>4873</v>
      </c>
    </row>
    <row r="33" spans="1:15" x14ac:dyDescent="0.3">
      <c r="A33" t="s">
        <v>3993</v>
      </c>
      <c r="B33" t="s">
        <v>3994</v>
      </c>
      <c r="C33" t="s">
        <v>3835</v>
      </c>
      <c r="D33" t="s">
        <v>3922</v>
      </c>
      <c r="E33" t="s">
        <v>3995</v>
      </c>
      <c r="F33" t="s">
        <v>4874</v>
      </c>
      <c r="G33" t="s">
        <v>3996</v>
      </c>
      <c r="H33" t="s">
        <v>561</v>
      </c>
      <c r="I33" t="s">
        <v>3908</v>
      </c>
      <c r="J33" t="s">
        <v>3997</v>
      </c>
      <c r="K33" t="s">
        <v>544</v>
      </c>
      <c r="L33" t="s">
        <v>541</v>
      </c>
      <c r="M33" t="s">
        <v>541</v>
      </c>
      <c r="N33" t="s">
        <v>541</v>
      </c>
      <c r="O33" t="s">
        <v>4875</v>
      </c>
    </row>
    <row r="34" spans="1:15" x14ac:dyDescent="0.3">
      <c r="A34" t="s">
        <v>3998</v>
      </c>
      <c r="B34" t="s">
        <v>3999</v>
      </c>
      <c r="C34" t="s">
        <v>3835</v>
      </c>
      <c r="D34" t="s">
        <v>3922</v>
      </c>
      <c r="E34" t="s">
        <v>4000</v>
      </c>
      <c r="F34" t="s">
        <v>4876</v>
      </c>
      <c r="G34" t="s">
        <v>4001</v>
      </c>
      <c r="H34" t="s">
        <v>561</v>
      </c>
      <c r="I34" t="s">
        <v>4002</v>
      </c>
      <c r="J34" t="s">
        <v>3974</v>
      </c>
      <c r="K34" t="s">
        <v>544</v>
      </c>
      <c r="L34" t="s">
        <v>541</v>
      </c>
      <c r="M34" t="s">
        <v>541</v>
      </c>
      <c r="N34" t="s">
        <v>541</v>
      </c>
      <c r="O34" t="s">
        <v>4877</v>
      </c>
    </row>
    <row r="35" spans="1:15" x14ac:dyDescent="0.3">
      <c r="A35" t="s">
        <v>4003</v>
      </c>
      <c r="B35" t="s">
        <v>4004</v>
      </c>
      <c r="C35" t="s">
        <v>3835</v>
      </c>
      <c r="D35" t="s">
        <v>3922</v>
      </c>
      <c r="E35" t="s">
        <v>4005</v>
      </c>
      <c r="F35" t="s">
        <v>4878</v>
      </c>
      <c r="G35" t="s">
        <v>4006</v>
      </c>
      <c r="H35" t="s">
        <v>561</v>
      </c>
      <c r="I35" t="s">
        <v>3908</v>
      </c>
      <c r="J35" t="s">
        <v>4007</v>
      </c>
      <c r="K35" t="s">
        <v>544</v>
      </c>
      <c r="L35" t="s">
        <v>541</v>
      </c>
      <c r="M35" t="s">
        <v>541</v>
      </c>
      <c r="N35" t="s">
        <v>541</v>
      </c>
      <c r="O35" t="s">
        <v>4879</v>
      </c>
    </row>
    <row r="36" spans="1:15" x14ac:dyDescent="0.3">
      <c r="A36" t="s">
        <v>4008</v>
      </c>
      <c r="B36" t="s">
        <v>4009</v>
      </c>
      <c r="C36" t="s">
        <v>3835</v>
      </c>
      <c r="D36" t="s">
        <v>3922</v>
      </c>
      <c r="E36" t="s">
        <v>4010</v>
      </c>
      <c r="F36" t="s">
        <v>4011</v>
      </c>
      <c r="G36" t="s">
        <v>4012</v>
      </c>
      <c r="H36" t="s">
        <v>561</v>
      </c>
      <c r="I36" t="s">
        <v>3908</v>
      </c>
      <c r="J36" t="s">
        <v>4007</v>
      </c>
      <c r="K36" t="s">
        <v>544</v>
      </c>
      <c r="L36" t="s">
        <v>541</v>
      </c>
      <c r="M36" t="s">
        <v>541</v>
      </c>
      <c r="N36" t="s">
        <v>541</v>
      </c>
      <c r="O36" t="s">
        <v>4880</v>
      </c>
    </row>
    <row r="37" spans="1:15" x14ac:dyDescent="0.3">
      <c r="A37" t="s">
        <v>4013</v>
      </c>
      <c r="B37" t="s">
        <v>4014</v>
      </c>
      <c r="C37" t="s">
        <v>3835</v>
      </c>
      <c r="D37" t="s">
        <v>3922</v>
      </c>
      <c r="E37" t="s">
        <v>4015</v>
      </c>
      <c r="F37" t="s">
        <v>4881</v>
      </c>
      <c r="G37" t="s">
        <v>4016</v>
      </c>
      <c r="H37" t="s">
        <v>561</v>
      </c>
      <c r="I37" t="s">
        <v>3908</v>
      </c>
      <c r="J37" t="s">
        <v>4007</v>
      </c>
      <c r="K37" t="s">
        <v>544</v>
      </c>
      <c r="L37" t="s">
        <v>541</v>
      </c>
      <c r="M37" t="s">
        <v>541</v>
      </c>
      <c r="N37" t="s">
        <v>541</v>
      </c>
      <c r="O37" t="s">
        <v>4882</v>
      </c>
    </row>
    <row r="38" spans="1:15" x14ac:dyDescent="0.3">
      <c r="A38" t="s">
        <v>4017</v>
      </c>
      <c r="B38" t="s">
        <v>4018</v>
      </c>
      <c r="C38" t="s">
        <v>3835</v>
      </c>
      <c r="D38" t="s">
        <v>3922</v>
      </c>
      <c r="E38" t="s">
        <v>4019</v>
      </c>
      <c r="F38" t="s">
        <v>4883</v>
      </c>
      <c r="G38" t="s">
        <v>4020</v>
      </c>
      <c r="H38" t="s">
        <v>533</v>
      </c>
      <c r="I38" t="s">
        <v>3908</v>
      </c>
      <c r="J38" t="s">
        <v>4021</v>
      </c>
      <c r="K38" t="s">
        <v>544</v>
      </c>
      <c r="L38" t="s">
        <v>541</v>
      </c>
      <c r="M38" t="s">
        <v>541</v>
      </c>
      <c r="N38" t="s">
        <v>541</v>
      </c>
      <c r="O38" t="s">
        <v>4884</v>
      </c>
    </row>
    <row r="39" spans="1:15" x14ac:dyDescent="0.3">
      <c r="A39" t="s">
        <v>4022</v>
      </c>
      <c r="B39" t="s">
        <v>4023</v>
      </c>
      <c r="C39" t="s">
        <v>3835</v>
      </c>
      <c r="D39" t="s">
        <v>3922</v>
      </c>
      <c r="E39" t="s">
        <v>4024</v>
      </c>
      <c r="F39" t="s">
        <v>4885</v>
      </c>
      <c r="G39" t="s">
        <v>4025</v>
      </c>
      <c r="H39" t="s">
        <v>561</v>
      </c>
      <c r="I39" t="s">
        <v>3908</v>
      </c>
      <c r="J39" t="s">
        <v>4026</v>
      </c>
      <c r="K39" t="s">
        <v>544</v>
      </c>
      <c r="L39" t="s">
        <v>541</v>
      </c>
      <c r="M39" t="s">
        <v>541</v>
      </c>
      <c r="N39" t="s">
        <v>541</v>
      </c>
      <c r="O39" t="s">
        <v>4886</v>
      </c>
    </row>
    <row r="40" spans="1:15" x14ac:dyDescent="0.3">
      <c r="A40" t="s">
        <v>4027</v>
      </c>
      <c r="B40" t="s">
        <v>4028</v>
      </c>
      <c r="C40" t="s">
        <v>3835</v>
      </c>
      <c r="D40" t="s">
        <v>3922</v>
      </c>
      <c r="E40" t="s">
        <v>4029</v>
      </c>
      <c r="F40" t="s">
        <v>4887</v>
      </c>
      <c r="G40" t="s">
        <v>4030</v>
      </c>
      <c r="H40" t="s">
        <v>533</v>
      </c>
      <c r="I40" t="s">
        <v>3908</v>
      </c>
      <c r="J40" t="s">
        <v>4031</v>
      </c>
      <c r="K40" t="s">
        <v>544</v>
      </c>
      <c r="L40" t="s">
        <v>541</v>
      </c>
      <c r="M40" t="s">
        <v>541</v>
      </c>
      <c r="N40" t="s">
        <v>541</v>
      </c>
      <c r="O40" t="s">
        <v>4888</v>
      </c>
    </row>
    <row r="41" spans="1:15" x14ac:dyDescent="0.3">
      <c r="A41" t="s">
        <v>4032</v>
      </c>
      <c r="B41" t="s">
        <v>4033</v>
      </c>
      <c r="C41" t="s">
        <v>3835</v>
      </c>
      <c r="D41" t="s">
        <v>3922</v>
      </c>
      <c r="E41" t="s">
        <v>4034</v>
      </c>
      <c r="F41" t="s">
        <v>4035</v>
      </c>
      <c r="G41" t="s">
        <v>4025</v>
      </c>
      <c r="H41" t="s">
        <v>561</v>
      </c>
      <c r="I41" t="s">
        <v>3908</v>
      </c>
      <c r="J41" t="s">
        <v>4036</v>
      </c>
      <c r="K41" t="s">
        <v>544</v>
      </c>
      <c r="L41" t="s">
        <v>541</v>
      </c>
      <c r="M41" t="s">
        <v>541</v>
      </c>
      <c r="N41" t="s">
        <v>541</v>
      </c>
      <c r="O41" t="s">
        <v>4889</v>
      </c>
    </row>
    <row r="42" spans="1:15" x14ac:dyDescent="0.3">
      <c r="A42" t="s">
        <v>4037</v>
      </c>
      <c r="B42" t="s">
        <v>4038</v>
      </c>
      <c r="C42" t="s">
        <v>3835</v>
      </c>
      <c r="D42" t="s">
        <v>3922</v>
      </c>
      <c r="E42" t="s">
        <v>4039</v>
      </c>
      <c r="F42" t="s">
        <v>4890</v>
      </c>
      <c r="G42" t="s">
        <v>4040</v>
      </c>
      <c r="H42" t="s">
        <v>533</v>
      </c>
      <c r="I42" t="s">
        <v>3908</v>
      </c>
      <c r="J42" t="s">
        <v>4041</v>
      </c>
      <c r="K42" t="s">
        <v>541</v>
      </c>
      <c r="L42" t="s">
        <v>541</v>
      </c>
      <c r="M42" t="s">
        <v>541</v>
      </c>
      <c r="N42" t="s">
        <v>541</v>
      </c>
      <c r="O42" t="s">
        <v>4891</v>
      </c>
    </row>
    <row r="43" spans="1:15" x14ac:dyDescent="0.3">
      <c r="A43" t="s">
        <v>4042</v>
      </c>
      <c r="B43" t="s">
        <v>4043</v>
      </c>
      <c r="C43" t="s">
        <v>3835</v>
      </c>
      <c r="D43" t="s">
        <v>3922</v>
      </c>
      <c r="E43" t="s">
        <v>4044</v>
      </c>
      <c r="F43" t="s">
        <v>4892</v>
      </c>
      <c r="G43" t="s">
        <v>4045</v>
      </c>
      <c r="H43" t="s">
        <v>561</v>
      </c>
      <c r="I43" t="s">
        <v>3908</v>
      </c>
      <c r="J43" t="s">
        <v>4046</v>
      </c>
      <c r="K43" t="s">
        <v>541</v>
      </c>
      <c r="L43" t="s">
        <v>541</v>
      </c>
      <c r="M43" t="s">
        <v>541</v>
      </c>
      <c r="N43" t="s">
        <v>541</v>
      </c>
      <c r="O43" t="s">
        <v>4893</v>
      </c>
    </row>
    <row r="44" spans="1:15" x14ac:dyDescent="0.3">
      <c r="A44" t="s">
        <v>4047</v>
      </c>
      <c r="B44" t="s">
        <v>4048</v>
      </c>
      <c r="C44" t="s">
        <v>3835</v>
      </c>
      <c r="D44" t="s">
        <v>3922</v>
      </c>
      <c r="E44" t="s">
        <v>4049</v>
      </c>
      <c r="F44" t="s">
        <v>4894</v>
      </c>
      <c r="G44" t="s">
        <v>4050</v>
      </c>
      <c r="H44" t="s">
        <v>561</v>
      </c>
      <c r="I44" t="s">
        <v>3908</v>
      </c>
      <c r="J44" t="s">
        <v>4051</v>
      </c>
      <c r="K44" t="s">
        <v>541</v>
      </c>
      <c r="L44" t="s">
        <v>541</v>
      </c>
      <c r="M44" t="s">
        <v>541</v>
      </c>
      <c r="N44" t="s">
        <v>541</v>
      </c>
      <c r="O44" t="s">
        <v>4895</v>
      </c>
    </row>
    <row r="45" spans="1:15" x14ac:dyDescent="0.3">
      <c r="A45" t="s">
        <v>4052</v>
      </c>
      <c r="B45" t="s">
        <v>4053</v>
      </c>
      <c r="C45" t="s">
        <v>3835</v>
      </c>
      <c r="D45" t="s">
        <v>3922</v>
      </c>
      <c r="E45" t="s">
        <v>4054</v>
      </c>
      <c r="F45" t="s">
        <v>4896</v>
      </c>
      <c r="G45" t="s">
        <v>4055</v>
      </c>
      <c r="H45" t="s">
        <v>561</v>
      </c>
      <c r="I45" t="s">
        <v>3908</v>
      </c>
      <c r="J45" t="s">
        <v>3974</v>
      </c>
      <c r="K45" t="s">
        <v>541</v>
      </c>
      <c r="L45" t="s">
        <v>541</v>
      </c>
      <c r="M45" t="s">
        <v>541</v>
      </c>
      <c r="N45" t="s">
        <v>541</v>
      </c>
      <c r="O45" t="s">
        <v>4897</v>
      </c>
    </row>
    <row r="46" spans="1:15" x14ac:dyDescent="0.3">
      <c r="A46" t="s">
        <v>4056</v>
      </c>
      <c r="B46" t="s">
        <v>4057</v>
      </c>
      <c r="C46" t="s">
        <v>3835</v>
      </c>
      <c r="D46" t="s">
        <v>3922</v>
      </c>
      <c r="E46" t="s">
        <v>4058</v>
      </c>
      <c r="F46" t="s">
        <v>4059</v>
      </c>
      <c r="G46" t="s">
        <v>4060</v>
      </c>
      <c r="H46" t="s">
        <v>561</v>
      </c>
      <c r="I46" t="s">
        <v>3908</v>
      </c>
      <c r="J46" t="s">
        <v>3974</v>
      </c>
      <c r="K46" t="s">
        <v>541</v>
      </c>
      <c r="L46" t="s">
        <v>541</v>
      </c>
      <c r="M46" t="s">
        <v>541</v>
      </c>
      <c r="N46" t="s">
        <v>541</v>
      </c>
      <c r="O46" t="s">
        <v>4898</v>
      </c>
    </row>
    <row r="47" spans="1:15" x14ac:dyDescent="0.3">
      <c r="A47" t="s">
        <v>4061</v>
      </c>
      <c r="B47" t="s">
        <v>4062</v>
      </c>
      <c r="C47" t="s">
        <v>3835</v>
      </c>
      <c r="D47" t="s">
        <v>3922</v>
      </c>
      <c r="E47" t="s">
        <v>4063</v>
      </c>
      <c r="F47" t="s">
        <v>4899</v>
      </c>
      <c r="G47" t="s">
        <v>4064</v>
      </c>
      <c r="H47" t="s">
        <v>533</v>
      </c>
      <c r="I47" t="s">
        <v>3908</v>
      </c>
      <c r="J47" t="s">
        <v>4065</v>
      </c>
      <c r="K47" t="s">
        <v>541</v>
      </c>
      <c r="L47" t="s">
        <v>541</v>
      </c>
      <c r="M47" t="s">
        <v>541</v>
      </c>
      <c r="N47" t="s">
        <v>541</v>
      </c>
      <c r="O47" t="s">
        <v>4900</v>
      </c>
    </row>
    <row r="48" spans="1:15" x14ac:dyDescent="0.3">
      <c r="A48" t="s">
        <v>4066</v>
      </c>
      <c r="B48" t="s">
        <v>4067</v>
      </c>
      <c r="C48" t="s">
        <v>3835</v>
      </c>
      <c r="D48" t="s">
        <v>3922</v>
      </c>
      <c r="E48" t="s">
        <v>4068</v>
      </c>
      <c r="F48" t="s">
        <v>4901</v>
      </c>
      <c r="G48" t="s">
        <v>4069</v>
      </c>
      <c r="H48" t="s">
        <v>561</v>
      </c>
      <c r="I48" t="s">
        <v>3908</v>
      </c>
      <c r="J48" t="s">
        <v>4070</v>
      </c>
      <c r="K48" t="s">
        <v>541</v>
      </c>
      <c r="L48" t="s">
        <v>541</v>
      </c>
      <c r="M48" t="s">
        <v>541</v>
      </c>
      <c r="N48" t="s">
        <v>541</v>
      </c>
      <c r="O48" t="s">
        <v>4902</v>
      </c>
    </row>
    <row r="49" spans="1:15" x14ac:dyDescent="0.3">
      <c r="A49" t="s">
        <v>4071</v>
      </c>
      <c r="B49" t="s">
        <v>4072</v>
      </c>
      <c r="C49" t="s">
        <v>3835</v>
      </c>
      <c r="D49" t="s">
        <v>3922</v>
      </c>
      <c r="E49" t="s">
        <v>4073</v>
      </c>
      <c r="F49" t="s">
        <v>4903</v>
      </c>
      <c r="G49" t="s">
        <v>4074</v>
      </c>
      <c r="H49" t="s">
        <v>533</v>
      </c>
      <c r="I49" t="s">
        <v>3908</v>
      </c>
      <c r="J49" t="s">
        <v>4075</v>
      </c>
      <c r="K49" t="s">
        <v>544</v>
      </c>
      <c r="L49" t="s">
        <v>541</v>
      </c>
      <c r="M49" t="s">
        <v>541</v>
      </c>
      <c r="N49" t="s">
        <v>541</v>
      </c>
      <c r="O49" t="s">
        <v>4904</v>
      </c>
    </row>
    <row r="50" spans="1:15" x14ac:dyDescent="0.3">
      <c r="A50" t="s">
        <v>4076</v>
      </c>
      <c r="B50" t="s">
        <v>4077</v>
      </c>
      <c r="C50" t="s">
        <v>3835</v>
      </c>
      <c r="D50" t="s">
        <v>3922</v>
      </c>
      <c r="E50" t="s">
        <v>4078</v>
      </c>
      <c r="F50" t="s">
        <v>4905</v>
      </c>
      <c r="G50" t="s">
        <v>4079</v>
      </c>
      <c r="H50" t="s">
        <v>561</v>
      </c>
      <c r="I50" t="s">
        <v>3908</v>
      </c>
      <c r="J50" t="s">
        <v>4080</v>
      </c>
      <c r="K50" t="s">
        <v>544</v>
      </c>
      <c r="L50" t="s">
        <v>541</v>
      </c>
      <c r="M50" t="s">
        <v>541</v>
      </c>
      <c r="N50" t="s">
        <v>541</v>
      </c>
      <c r="O50" t="s">
        <v>4906</v>
      </c>
    </row>
    <row r="51" spans="1:15" x14ac:dyDescent="0.3">
      <c r="A51" t="s">
        <v>4081</v>
      </c>
      <c r="B51" t="s">
        <v>4082</v>
      </c>
      <c r="C51" t="s">
        <v>3835</v>
      </c>
      <c r="D51" t="s">
        <v>3922</v>
      </c>
      <c r="E51" t="s">
        <v>4083</v>
      </c>
      <c r="F51" t="s">
        <v>4907</v>
      </c>
      <c r="G51" t="s">
        <v>4084</v>
      </c>
      <c r="H51" t="s">
        <v>533</v>
      </c>
      <c r="I51" t="s">
        <v>3908</v>
      </c>
      <c r="J51" t="s">
        <v>4085</v>
      </c>
      <c r="K51" t="s">
        <v>544</v>
      </c>
      <c r="L51" t="s">
        <v>541</v>
      </c>
      <c r="M51" t="s">
        <v>541</v>
      </c>
      <c r="N51" t="s">
        <v>541</v>
      </c>
      <c r="O51" t="s">
        <v>4908</v>
      </c>
    </row>
    <row r="52" spans="1:15" x14ac:dyDescent="0.3">
      <c r="A52" t="s">
        <v>4086</v>
      </c>
      <c r="B52" t="s">
        <v>4087</v>
      </c>
      <c r="C52" t="s">
        <v>3835</v>
      </c>
      <c r="D52" t="s">
        <v>3922</v>
      </c>
      <c r="E52" t="s">
        <v>4088</v>
      </c>
      <c r="F52" t="s">
        <v>4909</v>
      </c>
      <c r="G52" t="s">
        <v>4089</v>
      </c>
      <c r="H52" t="s">
        <v>561</v>
      </c>
      <c r="I52" t="s">
        <v>3908</v>
      </c>
      <c r="J52" t="s">
        <v>4090</v>
      </c>
      <c r="K52" t="s">
        <v>544</v>
      </c>
      <c r="L52" t="s">
        <v>541</v>
      </c>
      <c r="M52" t="s">
        <v>541</v>
      </c>
      <c r="N52" t="s">
        <v>541</v>
      </c>
      <c r="O52" t="s">
        <v>4910</v>
      </c>
    </row>
    <row r="53" spans="1:15" x14ac:dyDescent="0.3">
      <c r="A53" t="s">
        <v>4091</v>
      </c>
      <c r="B53" t="s">
        <v>4092</v>
      </c>
      <c r="C53" t="s">
        <v>3835</v>
      </c>
      <c r="D53" t="s">
        <v>3922</v>
      </c>
      <c r="E53" t="s">
        <v>4093</v>
      </c>
      <c r="F53" t="s">
        <v>4094</v>
      </c>
      <c r="G53" t="s">
        <v>4095</v>
      </c>
      <c r="H53" t="s">
        <v>533</v>
      </c>
      <c r="I53" t="s">
        <v>4096</v>
      </c>
      <c r="J53" t="s">
        <v>4097</v>
      </c>
      <c r="K53" t="s">
        <v>541</v>
      </c>
      <c r="L53" t="s">
        <v>541</v>
      </c>
      <c r="M53" t="s">
        <v>541</v>
      </c>
      <c r="N53" t="s">
        <v>541</v>
      </c>
      <c r="O53" t="s">
        <v>4911</v>
      </c>
    </row>
    <row r="54" spans="1:15" x14ac:dyDescent="0.3">
      <c r="A54" t="s">
        <v>4098</v>
      </c>
      <c r="B54" t="s">
        <v>4099</v>
      </c>
      <c r="C54" t="s">
        <v>3835</v>
      </c>
      <c r="D54" t="s">
        <v>3922</v>
      </c>
      <c r="E54" t="s">
        <v>4100</v>
      </c>
      <c r="F54" t="s">
        <v>4101</v>
      </c>
      <c r="G54" t="s">
        <v>4102</v>
      </c>
      <c r="H54" t="s">
        <v>533</v>
      </c>
      <c r="I54" t="s">
        <v>4103</v>
      </c>
      <c r="J54" t="s">
        <v>668</v>
      </c>
      <c r="K54" t="s">
        <v>541</v>
      </c>
      <c r="L54" t="s">
        <v>541</v>
      </c>
      <c r="M54" t="s">
        <v>541</v>
      </c>
      <c r="N54" t="s">
        <v>541</v>
      </c>
      <c r="O54" t="s">
        <v>4912</v>
      </c>
    </row>
    <row r="55" spans="1:15" x14ac:dyDescent="0.3">
      <c r="A55" t="s">
        <v>4104</v>
      </c>
      <c r="B55" t="s">
        <v>4105</v>
      </c>
      <c r="C55" t="s">
        <v>3835</v>
      </c>
      <c r="D55" t="s">
        <v>3922</v>
      </c>
      <c r="E55" t="s">
        <v>4106</v>
      </c>
      <c r="F55" t="s">
        <v>4107</v>
      </c>
      <c r="G55" t="s">
        <v>4108</v>
      </c>
      <c r="H55" t="s">
        <v>533</v>
      </c>
      <c r="I55" t="s">
        <v>4109</v>
      </c>
      <c r="J55" t="s">
        <v>4110</v>
      </c>
      <c r="K55" t="s">
        <v>541</v>
      </c>
      <c r="L55" t="s">
        <v>541</v>
      </c>
      <c r="M55" t="s">
        <v>541</v>
      </c>
      <c r="N55" t="s">
        <v>541</v>
      </c>
      <c r="O55" t="s">
        <v>4913</v>
      </c>
    </row>
    <row r="56" spans="1:15" x14ac:dyDescent="0.3">
      <c r="A56" t="s">
        <v>4111</v>
      </c>
      <c r="B56" t="s">
        <v>4112</v>
      </c>
      <c r="C56" t="s">
        <v>3835</v>
      </c>
      <c r="D56" t="s">
        <v>3922</v>
      </c>
      <c r="E56" t="s">
        <v>4113</v>
      </c>
      <c r="F56" t="s">
        <v>4114</v>
      </c>
      <c r="G56" t="s">
        <v>4115</v>
      </c>
      <c r="H56" t="s">
        <v>533</v>
      </c>
      <c r="I56" t="s">
        <v>4116</v>
      </c>
      <c r="J56" t="s">
        <v>4117</v>
      </c>
      <c r="K56" t="s">
        <v>541</v>
      </c>
      <c r="L56" t="s">
        <v>544</v>
      </c>
      <c r="M56" t="s">
        <v>544</v>
      </c>
      <c r="N56" t="s">
        <v>544</v>
      </c>
      <c r="O56" t="s">
        <v>4914</v>
      </c>
    </row>
    <row r="57" spans="1:15" x14ac:dyDescent="0.3">
      <c r="A57" t="s">
        <v>4118</v>
      </c>
      <c r="B57" t="s">
        <v>4119</v>
      </c>
      <c r="C57" t="s">
        <v>3835</v>
      </c>
      <c r="D57" t="s">
        <v>3922</v>
      </c>
      <c r="E57" t="s">
        <v>4120</v>
      </c>
      <c r="F57" t="s">
        <v>4121</v>
      </c>
      <c r="G57" t="s">
        <v>4122</v>
      </c>
      <c r="H57" t="s">
        <v>561</v>
      </c>
      <c r="I57" t="s">
        <v>4123</v>
      </c>
      <c r="J57" t="s">
        <v>4124</v>
      </c>
      <c r="K57" t="s">
        <v>544</v>
      </c>
      <c r="L57" t="s">
        <v>541</v>
      </c>
      <c r="M57" t="s">
        <v>544</v>
      </c>
      <c r="N57" t="s">
        <v>541</v>
      </c>
      <c r="O57" t="s">
        <v>4915</v>
      </c>
    </row>
    <row r="58" spans="1:15" x14ac:dyDescent="0.3">
      <c r="A58" t="s">
        <v>4125</v>
      </c>
      <c r="B58" t="s">
        <v>4916</v>
      </c>
      <c r="C58" t="s">
        <v>3835</v>
      </c>
      <c r="D58" t="s">
        <v>4917</v>
      </c>
      <c r="E58" t="s">
        <v>4918</v>
      </c>
      <c r="F58" t="s">
        <v>4919</v>
      </c>
      <c r="G58" t="s">
        <v>4920</v>
      </c>
      <c r="H58" t="s">
        <v>561</v>
      </c>
      <c r="I58" t="s">
        <v>807</v>
      </c>
      <c r="J58" t="s">
        <v>4921</v>
      </c>
      <c r="K58" t="s">
        <v>541</v>
      </c>
      <c r="L58" t="s">
        <v>541</v>
      </c>
      <c r="M58" t="s">
        <v>544</v>
      </c>
      <c r="N58" t="s">
        <v>541</v>
      </c>
      <c r="O58" t="s">
        <v>4922</v>
      </c>
    </row>
    <row r="59" spans="1:15" x14ac:dyDescent="0.3">
      <c r="A59" t="s">
        <v>4126</v>
      </c>
      <c r="B59" t="s">
        <v>4127</v>
      </c>
      <c r="C59" t="s">
        <v>3835</v>
      </c>
      <c r="D59" t="s">
        <v>3922</v>
      </c>
      <c r="E59" t="s">
        <v>4128</v>
      </c>
      <c r="F59" t="s">
        <v>4129</v>
      </c>
      <c r="G59" t="s">
        <v>4130</v>
      </c>
      <c r="H59" t="s">
        <v>561</v>
      </c>
      <c r="I59" t="s">
        <v>4131</v>
      </c>
      <c r="J59" t="s">
        <v>4132</v>
      </c>
      <c r="K59" t="s">
        <v>541</v>
      </c>
      <c r="L59" t="s">
        <v>541</v>
      </c>
      <c r="M59" t="s">
        <v>544</v>
      </c>
      <c r="N59" t="s">
        <v>541</v>
      </c>
      <c r="O59" t="s">
        <v>4923</v>
      </c>
    </row>
    <row r="60" spans="1:15" x14ac:dyDescent="0.3">
      <c r="A60" t="s">
        <v>4133</v>
      </c>
      <c r="B60" t="s">
        <v>4134</v>
      </c>
      <c r="C60" t="s">
        <v>3835</v>
      </c>
      <c r="D60" t="s">
        <v>3922</v>
      </c>
      <c r="E60" t="s">
        <v>4135</v>
      </c>
      <c r="F60" t="s">
        <v>4136</v>
      </c>
      <c r="G60" t="s">
        <v>4137</v>
      </c>
      <c r="H60" t="s">
        <v>561</v>
      </c>
      <c r="I60" t="s">
        <v>4123</v>
      </c>
      <c r="J60" t="s">
        <v>4138</v>
      </c>
      <c r="K60" t="s">
        <v>541</v>
      </c>
      <c r="L60" t="s">
        <v>541</v>
      </c>
      <c r="M60" t="s">
        <v>541</v>
      </c>
      <c r="N60" t="s">
        <v>541</v>
      </c>
      <c r="O60" t="s">
        <v>4924</v>
      </c>
    </row>
    <row r="61" spans="1:15" x14ac:dyDescent="0.3">
      <c r="A61" t="s">
        <v>4139</v>
      </c>
      <c r="B61" t="s">
        <v>4140</v>
      </c>
      <c r="C61" t="s">
        <v>3835</v>
      </c>
      <c r="D61" t="s">
        <v>3922</v>
      </c>
      <c r="E61" t="s">
        <v>4141</v>
      </c>
      <c r="F61" t="s">
        <v>4142</v>
      </c>
      <c r="G61" t="s">
        <v>4143</v>
      </c>
      <c r="H61" t="s">
        <v>533</v>
      </c>
      <c r="I61" t="s">
        <v>4144</v>
      </c>
      <c r="J61" t="s">
        <v>4145</v>
      </c>
      <c r="K61" t="s">
        <v>541</v>
      </c>
      <c r="L61" t="s">
        <v>541</v>
      </c>
      <c r="M61" t="s">
        <v>541</v>
      </c>
      <c r="N61" t="s">
        <v>541</v>
      </c>
      <c r="O61" t="s">
        <v>4925</v>
      </c>
    </row>
    <row r="62" spans="1:15" x14ac:dyDescent="0.3">
      <c r="A62" t="s">
        <v>4146</v>
      </c>
      <c r="B62" t="s">
        <v>4147</v>
      </c>
      <c r="C62" t="s">
        <v>3835</v>
      </c>
      <c r="D62" t="s">
        <v>3922</v>
      </c>
      <c r="E62" t="s">
        <v>4148</v>
      </c>
      <c r="F62" t="s">
        <v>4149</v>
      </c>
      <c r="G62" t="s">
        <v>4150</v>
      </c>
      <c r="H62" t="s">
        <v>561</v>
      </c>
      <c r="I62" t="s">
        <v>4144</v>
      </c>
      <c r="J62" t="s">
        <v>4151</v>
      </c>
      <c r="K62" t="s">
        <v>541</v>
      </c>
      <c r="L62" t="s">
        <v>541</v>
      </c>
      <c r="M62" t="s">
        <v>541</v>
      </c>
      <c r="N62" t="s">
        <v>541</v>
      </c>
      <c r="O62" t="s">
        <v>4926</v>
      </c>
    </row>
    <row r="63" spans="1:15" x14ac:dyDescent="0.3">
      <c r="A63" t="s">
        <v>4152</v>
      </c>
      <c r="B63" t="s">
        <v>4153</v>
      </c>
      <c r="C63" t="s">
        <v>3835</v>
      </c>
      <c r="D63" t="s">
        <v>3922</v>
      </c>
      <c r="E63" t="s">
        <v>4154</v>
      </c>
      <c r="F63" t="s">
        <v>4155</v>
      </c>
      <c r="G63" t="s">
        <v>4156</v>
      </c>
      <c r="H63" t="s">
        <v>533</v>
      </c>
      <c r="I63" t="s">
        <v>4144</v>
      </c>
      <c r="J63" t="s">
        <v>4157</v>
      </c>
      <c r="K63" t="s">
        <v>541</v>
      </c>
      <c r="L63" t="s">
        <v>541</v>
      </c>
      <c r="M63" t="s">
        <v>541</v>
      </c>
      <c r="N63" t="s">
        <v>541</v>
      </c>
      <c r="O63" t="s">
        <v>4927</v>
      </c>
    </row>
    <row r="64" spans="1:15" x14ac:dyDescent="0.3">
      <c r="A64" t="s">
        <v>4158</v>
      </c>
      <c r="B64" t="s">
        <v>4159</v>
      </c>
      <c r="C64" t="s">
        <v>3835</v>
      </c>
      <c r="D64" t="s">
        <v>3922</v>
      </c>
      <c r="E64" t="s">
        <v>4160</v>
      </c>
      <c r="F64" t="s">
        <v>4161</v>
      </c>
      <c r="G64" t="s">
        <v>4162</v>
      </c>
      <c r="H64" t="s">
        <v>561</v>
      </c>
      <c r="I64" t="s">
        <v>4144</v>
      </c>
      <c r="J64" t="s">
        <v>4163</v>
      </c>
      <c r="K64" t="s">
        <v>541</v>
      </c>
      <c r="L64" t="s">
        <v>541</v>
      </c>
      <c r="M64" t="s">
        <v>541</v>
      </c>
      <c r="N64" t="s">
        <v>541</v>
      </c>
      <c r="O64" t="s">
        <v>4928</v>
      </c>
    </row>
    <row r="65" spans="1:15" x14ac:dyDescent="0.3">
      <c r="A65" t="s">
        <v>4164</v>
      </c>
      <c r="B65" t="s">
        <v>4165</v>
      </c>
      <c r="C65" t="s">
        <v>3835</v>
      </c>
      <c r="D65" t="s">
        <v>3922</v>
      </c>
      <c r="E65" t="s">
        <v>4166</v>
      </c>
      <c r="F65" t="s">
        <v>4167</v>
      </c>
      <c r="G65" t="s">
        <v>4168</v>
      </c>
      <c r="H65" t="s">
        <v>561</v>
      </c>
      <c r="I65" t="s">
        <v>1628</v>
      </c>
      <c r="J65" t="s">
        <v>4169</v>
      </c>
      <c r="K65" t="s">
        <v>541</v>
      </c>
      <c r="L65" t="s">
        <v>541</v>
      </c>
      <c r="M65" t="s">
        <v>544</v>
      </c>
      <c r="N65" t="s">
        <v>544</v>
      </c>
      <c r="O65" t="s">
        <v>4929</v>
      </c>
    </row>
    <row r="66" spans="1:15" x14ac:dyDescent="0.3">
      <c r="A66" t="s">
        <v>4170</v>
      </c>
      <c r="B66" t="s">
        <v>4171</v>
      </c>
      <c r="C66" t="s">
        <v>3835</v>
      </c>
      <c r="D66" t="s">
        <v>3922</v>
      </c>
      <c r="E66" t="s">
        <v>4172</v>
      </c>
      <c r="F66" t="s">
        <v>4173</v>
      </c>
      <c r="G66" t="s">
        <v>4174</v>
      </c>
      <c r="H66" t="s">
        <v>561</v>
      </c>
      <c r="I66" t="s">
        <v>4175</v>
      </c>
      <c r="J66" t="s">
        <v>4176</v>
      </c>
      <c r="K66" t="s">
        <v>541</v>
      </c>
      <c r="L66" t="s">
        <v>541</v>
      </c>
      <c r="M66" t="s">
        <v>3914</v>
      </c>
      <c r="N66" t="s">
        <v>3914</v>
      </c>
      <c r="O66" t="s">
        <v>4930</v>
      </c>
    </row>
    <row r="67" spans="1:15" x14ac:dyDescent="0.3">
      <c r="A67" t="s">
        <v>4177</v>
      </c>
      <c r="B67" t="s">
        <v>4178</v>
      </c>
      <c r="C67" t="s">
        <v>3835</v>
      </c>
      <c r="D67" t="s">
        <v>4179</v>
      </c>
      <c r="E67" t="s">
        <v>4180</v>
      </c>
      <c r="F67" t="s">
        <v>4181</v>
      </c>
      <c r="G67" t="s">
        <v>4182</v>
      </c>
      <c r="H67" t="s">
        <v>561</v>
      </c>
      <c r="I67" t="s">
        <v>1754</v>
      </c>
      <c r="J67" t="s">
        <v>4183</v>
      </c>
      <c r="K67" t="s">
        <v>541</v>
      </c>
      <c r="L67" t="s">
        <v>3914</v>
      </c>
      <c r="M67" t="s">
        <v>3914</v>
      </c>
      <c r="N67" t="s">
        <v>3914</v>
      </c>
      <c r="O67" t="s">
        <v>4931</v>
      </c>
    </row>
    <row r="68" spans="1:15" x14ac:dyDescent="0.3">
      <c r="A68" t="s">
        <v>4184</v>
      </c>
      <c r="B68" t="s">
        <v>4185</v>
      </c>
      <c r="C68" t="s">
        <v>3835</v>
      </c>
      <c r="D68" t="s">
        <v>3922</v>
      </c>
      <c r="E68" t="s">
        <v>4186</v>
      </c>
      <c r="F68" t="s">
        <v>4932</v>
      </c>
      <c r="G68" t="s">
        <v>4187</v>
      </c>
      <c r="H68" t="s">
        <v>561</v>
      </c>
      <c r="I68" t="s">
        <v>3908</v>
      </c>
      <c r="J68" t="s">
        <v>4188</v>
      </c>
      <c r="K68" t="s">
        <v>541</v>
      </c>
      <c r="L68" t="s">
        <v>541</v>
      </c>
      <c r="M68" t="s">
        <v>541</v>
      </c>
      <c r="N68" t="s">
        <v>541</v>
      </c>
      <c r="O68" t="s">
        <v>4933</v>
      </c>
    </row>
    <row r="69" spans="1:15" x14ac:dyDescent="0.3">
      <c r="A69" t="s">
        <v>4189</v>
      </c>
      <c r="B69" t="s">
        <v>4190</v>
      </c>
      <c r="C69" t="s">
        <v>3835</v>
      </c>
      <c r="D69" t="s">
        <v>3922</v>
      </c>
      <c r="E69" t="s">
        <v>4191</v>
      </c>
      <c r="F69" t="s">
        <v>4934</v>
      </c>
      <c r="G69" t="s">
        <v>4935</v>
      </c>
      <c r="H69" t="s">
        <v>561</v>
      </c>
      <c r="I69" t="s">
        <v>3908</v>
      </c>
      <c r="J69" t="s">
        <v>4192</v>
      </c>
      <c r="K69" t="s">
        <v>544</v>
      </c>
      <c r="L69" t="s">
        <v>541</v>
      </c>
      <c r="M69" t="s">
        <v>541</v>
      </c>
      <c r="N69" t="s">
        <v>541</v>
      </c>
      <c r="O69" t="s">
        <v>4936</v>
      </c>
    </row>
    <row r="70" spans="1:15" x14ac:dyDescent="0.3">
      <c r="A70" t="s">
        <v>4193</v>
      </c>
      <c r="B70" t="s">
        <v>4194</v>
      </c>
      <c r="C70" t="s">
        <v>3835</v>
      </c>
      <c r="D70" t="s">
        <v>3922</v>
      </c>
      <c r="E70" t="s">
        <v>4195</v>
      </c>
      <c r="F70" t="s">
        <v>4937</v>
      </c>
      <c r="G70" t="s">
        <v>4196</v>
      </c>
      <c r="H70" t="s">
        <v>561</v>
      </c>
      <c r="I70" t="s">
        <v>4197</v>
      </c>
      <c r="J70" t="s">
        <v>4198</v>
      </c>
      <c r="K70" t="s">
        <v>541</v>
      </c>
      <c r="L70" t="s">
        <v>541</v>
      </c>
      <c r="M70" t="s">
        <v>541</v>
      </c>
      <c r="N70" t="s">
        <v>541</v>
      </c>
      <c r="O70" t="s">
        <v>4938</v>
      </c>
    </row>
    <row r="71" spans="1:15" x14ac:dyDescent="0.3">
      <c r="A71" t="s">
        <v>4199</v>
      </c>
      <c r="B71" t="s">
        <v>4200</v>
      </c>
      <c r="C71" t="s">
        <v>3835</v>
      </c>
      <c r="D71" t="s">
        <v>3922</v>
      </c>
      <c r="E71" t="s">
        <v>4201</v>
      </c>
      <c r="F71" t="s">
        <v>4939</v>
      </c>
      <c r="G71" t="s">
        <v>4202</v>
      </c>
      <c r="H71" t="s">
        <v>561</v>
      </c>
      <c r="I71" t="s">
        <v>4203</v>
      </c>
      <c r="J71" t="s">
        <v>4204</v>
      </c>
      <c r="K71" t="s">
        <v>3914</v>
      </c>
      <c r="L71" t="s">
        <v>3914</v>
      </c>
      <c r="M71" t="s">
        <v>541</v>
      </c>
      <c r="N71" t="s">
        <v>544</v>
      </c>
      <c r="O71" t="s">
        <v>4940</v>
      </c>
    </row>
    <row r="72" spans="1:15" x14ac:dyDescent="0.3">
      <c r="A72" t="s">
        <v>4205</v>
      </c>
      <c r="B72" t="s">
        <v>4206</v>
      </c>
      <c r="C72" t="s">
        <v>3835</v>
      </c>
      <c r="D72" t="s">
        <v>3922</v>
      </c>
      <c r="E72" t="s">
        <v>4207</v>
      </c>
      <c r="F72" t="s">
        <v>4208</v>
      </c>
      <c r="G72" t="s">
        <v>4209</v>
      </c>
      <c r="H72" t="s">
        <v>561</v>
      </c>
      <c r="I72" t="s">
        <v>4210</v>
      </c>
      <c r="J72" t="s">
        <v>4211</v>
      </c>
      <c r="K72" t="s">
        <v>541</v>
      </c>
      <c r="L72" t="s">
        <v>541</v>
      </c>
      <c r="M72" t="s">
        <v>541</v>
      </c>
      <c r="N72" t="s">
        <v>541</v>
      </c>
      <c r="O72" t="s">
        <v>4941</v>
      </c>
    </row>
    <row r="73" spans="1:15" x14ac:dyDescent="0.3">
      <c r="A73" t="s">
        <v>4212</v>
      </c>
      <c r="B73" t="s">
        <v>4213</v>
      </c>
      <c r="C73" t="s">
        <v>3835</v>
      </c>
      <c r="D73" t="s">
        <v>3922</v>
      </c>
      <c r="E73" t="s">
        <v>4214</v>
      </c>
      <c r="F73" t="s">
        <v>4215</v>
      </c>
      <c r="G73" t="s">
        <v>4216</v>
      </c>
      <c r="H73" t="s">
        <v>533</v>
      </c>
      <c r="I73" t="s">
        <v>4217</v>
      </c>
      <c r="J73" t="s">
        <v>4218</v>
      </c>
      <c r="K73" t="s">
        <v>541</v>
      </c>
      <c r="L73" t="s">
        <v>3914</v>
      </c>
      <c r="M73" t="s">
        <v>541</v>
      </c>
      <c r="N73" t="s">
        <v>3914</v>
      </c>
      <c r="O73" t="s">
        <v>4942</v>
      </c>
    </row>
    <row r="74" spans="1:15" x14ac:dyDescent="0.3">
      <c r="A74" t="s">
        <v>4219</v>
      </c>
      <c r="B74" t="s">
        <v>4220</v>
      </c>
      <c r="C74" t="s">
        <v>3835</v>
      </c>
      <c r="D74" t="s">
        <v>3922</v>
      </c>
      <c r="E74" t="s">
        <v>4221</v>
      </c>
      <c r="F74" t="s">
        <v>4222</v>
      </c>
      <c r="G74" t="s">
        <v>4223</v>
      </c>
      <c r="H74" t="s">
        <v>561</v>
      </c>
      <c r="I74" t="s">
        <v>4224</v>
      </c>
      <c r="J74" t="s">
        <v>4225</v>
      </c>
      <c r="K74" t="s">
        <v>541</v>
      </c>
      <c r="L74" t="s">
        <v>541</v>
      </c>
      <c r="M74" t="s">
        <v>541</v>
      </c>
      <c r="N74" t="s">
        <v>541</v>
      </c>
      <c r="O74" t="s">
        <v>4943</v>
      </c>
    </row>
    <row r="75" spans="1:15" x14ac:dyDescent="0.3">
      <c r="A75" t="s">
        <v>4226</v>
      </c>
      <c r="B75" t="s">
        <v>4227</v>
      </c>
      <c r="C75" t="s">
        <v>3835</v>
      </c>
      <c r="D75" t="s">
        <v>3922</v>
      </c>
      <c r="E75" t="s">
        <v>4228</v>
      </c>
      <c r="F75" t="s">
        <v>4229</v>
      </c>
      <c r="G75" t="s">
        <v>4230</v>
      </c>
      <c r="H75" t="s">
        <v>561</v>
      </c>
      <c r="I75" t="s">
        <v>4231</v>
      </c>
      <c r="J75" t="s">
        <v>4232</v>
      </c>
      <c r="K75" t="s">
        <v>541</v>
      </c>
      <c r="L75" t="s">
        <v>541</v>
      </c>
      <c r="M75" t="s">
        <v>541</v>
      </c>
      <c r="N75" t="s">
        <v>541</v>
      </c>
      <c r="O75" t="s">
        <v>4944</v>
      </c>
    </row>
    <row r="76" spans="1:15" x14ac:dyDescent="0.3">
      <c r="A76" t="s">
        <v>4233</v>
      </c>
      <c r="B76" t="s">
        <v>4234</v>
      </c>
      <c r="C76" t="s">
        <v>3835</v>
      </c>
      <c r="D76" t="s">
        <v>3922</v>
      </c>
      <c r="E76" t="s">
        <v>4235</v>
      </c>
      <c r="F76" t="s">
        <v>4236</v>
      </c>
      <c r="G76" t="s">
        <v>4237</v>
      </c>
      <c r="H76" t="s">
        <v>561</v>
      </c>
      <c r="I76" t="s">
        <v>4238</v>
      </c>
      <c r="J76" t="s">
        <v>4239</v>
      </c>
      <c r="K76" t="s">
        <v>541</v>
      </c>
      <c r="L76" t="s">
        <v>3914</v>
      </c>
      <c r="M76" t="s">
        <v>541</v>
      </c>
      <c r="N76" t="s">
        <v>3914</v>
      </c>
      <c r="O76" t="s">
        <v>4945</v>
      </c>
    </row>
    <row r="77" spans="1:15" x14ac:dyDescent="0.3">
      <c r="A77" t="s">
        <v>4240</v>
      </c>
      <c r="B77" t="s">
        <v>4241</v>
      </c>
      <c r="C77" t="s">
        <v>3835</v>
      </c>
      <c r="D77" t="s">
        <v>3922</v>
      </c>
      <c r="E77" t="s">
        <v>4242</v>
      </c>
      <c r="F77" t="s">
        <v>4946</v>
      </c>
      <c r="G77" t="s">
        <v>4243</v>
      </c>
      <c r="H77" t="s">
        <v>561</v>
      </c>
      <c r="I77" t="s">
        <v>2575</v>
      </c>
      <c r="J77" t="s">
        <v>4244</v>
      </c>
      <c r="K77" t="s">
        <v>541</v>
      </c>
      <c r="L77" t="s">
        <v>541</v>
      </c>
      <c r="M77" t="s">
        <v>541</v>
      </c>
      <c r="N77" t="s">
        <v>541</v>
      </c>
      <c r="O77" t="s">
        <v>4947</v>
      </c>
    </row>
    <row r="78" spans="1:15" x14ac:dyDescent="0.3">
      <c r="A78" t="s">
        <v>4245</v>
      </c>
      <c r="B78" t="s">
        <v>4246</v>
      </c>
      <c r="C78" t="s">
        <v>3835</v>
      </c>
      <c r="D78" t="s">
        <v>3922</v>
      </c>
      <c r="E78" t="s">
        <v>4247</v>
      </c>
      <c r="F78" t="s">
        <v>4248</v>
      </c>
      <c r="G78" t="s">
        <v>4249</v>
      </c>
      <c r="H78" t="s">
        <v>561</v>
      </c>
      <c r="I78" t="s">
        <v>4002</v>
      </c>
      <c r="J78" t="s">
        <v>4250</v>
      </c>
      <c r="K78" t="s">
        <v>541</v>
      </c>
      <c r="L78" t="s">
        <v>541</v>
      </c>
      <c r="M78" t="s">
        <v>541</v>
      </c>
      <c r="N78" t="s">
        <v>541</v>
      </c>
      <c r="O78" t="s">
        <v>4948</v>
      </c>
    </row>
    <row r="79" spans="1:15" x14ac:dyDescent="0.3">
      <c r="A79" t="s">
        <v>4251</v>
      </c>
      <c r="B79" t="s">
        <v>4252</v>
      </c>
      <c r="C79" t="s">
        <v>3835</v>
      </c>
      <c r="D79" t="s">
        <v>3922</v>
      </c>
      <c r="E79" t="s">
        <v>4253</v>
      </c>
      <c r="F79" t="s">
        <v>4254</v>
      </c>
      <c r="G79" t="s">
        <v>4255</v>
      </c>
      <c r="H79" t="s">
        <v>561</v>
      </c>
      <c r="I79" t="s">
        <v>4002</v>
      </c>
      <c r="J79" t="s">
        <v>4250</v>
      </c>
      <c r="K79" t="s">
        <v>541</v>
      </c>
      <c r="L79" t="s">
        <v>541</v>
      </c>
      <c r="M79" t="s">
        <v>541</v>
      </c>
      <c r="N79" t="s">
        <v>541</v>
      </c>
      <c r="O79" t="s">
        <v>4949</v>
      </c>
    </row>
    <row r="80" spans="1:15" x14ac:dyDescent="0.3">
      <c r="A80" t="s">
        <v>4256</v>
      </c>
      <c r="B80" t="s">
        <v>4257</v>
      </c>
      <c r="C80" t="s">
        <v>3835</v>
      </c>
      <c r="D80" t="s">
        <v>3922</v>
      </c>
      <c r="E80" t="s">
        <v>4258</v>
      </c>
      <c r="F80" t="s">
        <v>4259</v>
      </c>
      <c r="G80" t="s">
        <v>4260</v>
      </c>
      <c r="H80" t="s">
        <v>561</v>
      </c>
      <c r="I80" t="s">
        <v>4002</v>
      </c>
      <c r="J80" t="s">
        <v>4250</v>
      </c>
      <c r="K80" t="s">
        <v>541</v>
      </c>
      <c r="L80" t="s">
        <v>541</v>
      </c>
      <c r="M80" t="s">
        <v>541</v>
      </c>
      <c r="N80" t="s">
        <v>541</v>
      </c>
      <c r="O80" t="s">
        <v>4950</v>
      </c>
    </row>
    <row r="81" spans="1:15" x14ac:dyDescent="0.3">
      <c r="A81" t="s">
        <v>4261</v>
      </c>
      <c r="B81" t="s">
        <v>4262</v>
      </c>
      <c r="C81" t="s">
        <v>3835</v>
      </c>
      <c r="D81" t="s">
        <v>3922</v>
      </c>
      <c r="E81" t="s">
        <v>4263</v>
      </c>
      <c r="F81" t="s">
        <v>4264</v>
      </c>
      <c r="G81" t="s">
        <v>4265</v>
      </c>
      <c r="H81" t="s">
        <v>533</v>
      </c>
      <c r="I81" t="s">
        <v>2985</v>
      </c>
      <c r="J81" t="s">
        <v>694</v>
      </c>
      <c r="K81" t="s">
        <v>541</v>
      </c>
      <c r="L81" t="s">
        <v>541</v>
      </c>
      <c r="M81" t="s">
        <v>544</v>
      </c>
      <c r="N81" t="s">
        <v>544</v>
      </c>
      <c r="O81" t="s">
        <v>4951</v>
      </c>
    </row>
    <row r="82" spans="1:15" x14ac:dyDescent="0.3">
      <c r="A82" t="s">
        <v>4266</v>
      </c>
      <c r="B82" t="s">
        <v>4267</v>
      </c>
      <c r="C82" t="s">
        <v>3835</v>
      </c>
      <c r="D82" t="s">
        <v>3922</v>
      </c>
      <c r="E82" t="s">
        <v>4268</v>
      </c>
      <c r="F82" t="s">
        <v>4952</v>
      </c>
      <c r="G82" t="s">
        <v>4269</v>
      </c>
      <c r="H82" t="s">
        <v>561</v>
      </c>
      <c r="I82" t="s">
        <v>2575</v>
      </c>
      <c r="J82" t="s">
        <v>4270</v>
      </c>
      <c r="K82" t="s">
        <v>541</v>
      </c>
      <c r="L82" t="s">
        <v>541</v>
      </c>
      <c r="M82" t="s">
        <v>544</v>
      </c>
      <c r="N82" t="s">
        <v>544</v>
      </c>
      <c r="O82" t="s">
        <v>4953</v>
      </c>
    </row>
    <row r="83" spans="1:15" x14ac:dyDescent="0.3">
      <c r="A83" t="s">
        <v>4271</v>
      </c>
      <c r="B83" t="s">
        <v>4272</v>
      </c>
      <c r="C83" t="s">
        <v>3835</v>
      </c>
      <c r="D83" t="s">
        <v>3922</v>
      </c>
      <c r="E83" t="s">
        <v>4273</v>
      </c>
      <c r="F83" t="s">
        <v>4274</v>
      </c>
      <c r="G83" t="s">
        <v>4275</v>
      </c>
      <c r="H83" t="s">
        <v>533</v>
      </c>
      <c r="I83" t="s">
        <v>4276</v>
      </c>
      <c r="J83" t="s">
        <v>694</v>
      </c>
      <c r="K83" t="s">
        <v>541</v>
      </c>
      <c r="L83" t="s">
        <v>541</v>
      </c>
      <c r="M83" t="s">
        <v>544</v>
      </c>
      <c r="N83" t="s">
        <v>544</v>
      </c>
      <c r="O83" t="s">
        <v>4954</v>
      </c>
    </row>
    <row r="84" spans="1:15" x14ac:dyDescent="0.3">
      <c r="A84" t="s">
        <v>4277</v>
      </c>
      <c r="B84" t="s">
        <v>4278</v>
      </c>
      <c r="C84" t="s">
        <v>3835</v>
      </c>
      <c r="D84" t="s">
        <v>3922</v>
      </c>
      <c r="E84" t="s">
        <v>4279</v>
      </c>
      <c r="F84" t="s">
        <v>4280</v>
      </c>
      <c r="G84" t="s">
        <v>4281</v>
      </c>
      <c r="H84" t="s">
        <v>561</v>
      </c>
      <c r="I84" t="s">
        <v>4282</v>
      </c>
      <c r="J84" t="s">
        <v>4283</v>
      </c>
      <c r="K84" t="s">
        <v>541</v>
      </c>
      <c r="L84" t="s">
        <v>541</v>
      </c>
      <c r="M84" t="s">
        <v>544</v>
      </c>
      <c r="N84" t="s">
        <v>544</v>
      </c>
      <c r="O84" t="s">
        <v>4955</v>
      </c>
    </row>
    <row r="85" spans="1:15" x14ac:dyDescent="0.3">
      <c r="A85" t="s">
        <v>4284</v>
      </c>
      <c r="B85" t="s">
        <v>4285</v>
      </c>
      <c r="C85" t="s">
        <v>3835</v>
      </c>
      <c r="D85" t="s">
        <v>3922</v>
      </c>
      <c r="E85" t="s">
        <v>4286</v>
      </c>
      <c r="F85" t="s">
        <v>4287</v>
      </c>
      <c r="G85" t="s">
        <v>4288</v>
      </c>
      <c r="H85" t="s">
        <v>561</v>
      </c>
      <c r="I85" t="s">
        <v>4282</v>
      </c>
      <c r="J85" t="s">
        <v>4289</v>
      </c>
      <c r="K85" t="s">
        <v>541</v>
      </c>
      <c r="L85" t="s">
        <v>541</v>
      </c>
      <c r="M85" t="s">
        <v>544</v>
      </c>
      <c r="N85" t="s">
        <v>541</v>
      </c>
      <c r="O85" t="s">
        <v>4956</v>
      </c>
    </row>
    <row r="86" spans="1:15" x14ac:dyDescent="0.3">
      <c r="A86" t="s">
        <v>4290</v>
      </c>
      <c r="B86" t="s">
        <v>4291</v>
      </c>
      <c r="C86" t="s">
        <v>3835</v>
      </c>
      <c r="D86" t="s">
        <v>3922</v>
      </c>
      <c r="E86" t="s">
        <v>4292</v>
      </c>
      <c r="F86" t="s">
        <v>4293</v>
      </c>
      <c r="G86" t="s">
        <v>4294</v>
      </c>
      <c r="H86" t="s">
        <v>561</v>
      </c>
      <c r="I86" t="s">
        <v>2575</v>
      </c>
      <c r="J86" t="s">
        <v>4295</v>
      </c>
      <c r="K86" t="s">
        <v>541</v>
      </c>
      <c r="L86" t="s">
        <v>541</v>
      </c>
      <c r="M86" t="s">
        <v>544</v>
      </c>
      <c r="N86" t="s">
        <v>544</v>
      </c>
      <c r="O86" t="s">
        <v>4957</v>
      </c>
    </row>
    <row r="87" spans="1:15" x14ac:dyDescent="0.3">
      <c r="A87" t="s">
        <v>4296</v>
      </c>
      <c r="B87" t="s">
        <v>4297</v>
      </c>
      <c r="C87" t="s">
        <v>3835</v>
      </c>
      <c r="D87" t="s">
        <v>3922</v>
      </c>
      <c r="E87" t="s">
        <v>4298</v>
      </c>
      <c r="F87" t="s">
        <v>4299</v>
      </c>
      <c r="G87" t="s">
        <v>4300</v>
      </c>
      <c r="H87" t="s">
        <v>561</v>
      </c>
      <c r="I87" t="s">
        <v>4301</v>
      </c>
      <c r="J87" t="s">
        <v>4302</v>
      </c>
      <c r="K87" t="s">
        <v>541</v>
      </c>
      <c r="L87" t="s">
        <v>541</v>
      </c>
      <c r="M87" t="s">
        <v>541</v>
      </c>
      <c r="N87" t="s">
        <v>541</v>
      </c>
      <c r="O87" t="s">
        <v>4958</v>
      </c>
    </row>
    <row r="88" spans="1:15" x14ac:dyDescent="0.3">
      <c r="A88" t="s">
        <v>4303</v>
      </c>
      <c r="B88" t="s">
        <v>4304</v>
      </c>
      <c r="C88" t="s">
        <v>3835</v>
      </c>
      <c r="D88" t="s">
        <v>3922</v>
      </c>
      <c r="E88" t="s">
        <v>4305</v>
      </c>
      <c r="F88" t="s">
        <v>4959</v>
      </c>
      <c r="G88" t="s">
        <v>4306</v>
      </c>
      <c r="H88" t="s">
        <v>533</v>
      </c>
      <c r="I88" t="s">
        <v>4307</v>
      </c>
      <c r="J88" t="s">
        <v>4308</v>
      </c>
      <c r="K88" t="s">
        <v>541</v>
      </c>
      <c r="L88" t="s">
        <v>544</v>
      </c>
      <c r="M88" t="s">
        <v>544</v>
      </c>
      <c r="N88" t="s">
        <v>544</v>
      </c>
      <c r="O88" t="s">
        <v>4960</v>
      </c>
    </row>
    <row r="89" spans="1:15" x14ac:dyDescent="0.3">
      <c r="A89" t="s">
        <v>4309</v>
      </c>
      <c r="B89" t="s">
        <v>4310</v>
      </c>
      <c r="C89" t="s">
        <v>3835</v>
      </c>
      <c r="D89" t="s">
        <v>3922</v>
      </c>
      <c r="E89" t="s">
        <v>4311</v>
      </c>
      <c r="F89" t="s">
        <v>4312</v>
      </c>
      <c r="G89" t="s">
        <v>4313</v>
      </c>
      <c r="H89" t="s">
        <v>533</v>
      </c>
      <c r="I89" t="s">
        <v>4307</v>
      </c>
      <c r="J89" t="s">
        <v>4308</v>
      </c>
      <c r="K89" t="s">
        <v>541</v>
      </c>
      <c r="L89" t="s">
        <v>544</v>
      </c>
      <c r="M89" t="s">
        <v>544</v>
      </c>
      <c r="N89" t="s">
        <v>544</v>
      </c>
      <c r="O89" t="s">
        <v>4961</v>
      </c>
    </row>
    <row r="90" spans="1:15" x14ac:dyDescent="0.3">
      <c r="A90" t="s">
        <v>4314</v>
      </c>
      <c r="B90" t="s">
        <v>4315</v>
      </c>
      <c r="C90" t="s">
        <v>3835</v>
      </c>
      <c r="D90" t="s">
        <v>3922</v>
      </c>
      <c r="E90" t="s">
        <v>4316</v>
      </c>
      <c r="F90" t="s">
        <v>4317</v>
      </c>
      <c r="G90" t="s">
        <v>4318</v>
      </c>
      <c r="H90" t="s">
        <v>561</v>
      </c>
      <c r="I90" t="s">
        <v>3845</v>
      </c>
      <c r="J90" t="s">
        <v>4319</v>
      </c>
      <c r="K90" t="s">
        <v>544</v>
      </c>
      <c r="L90" t="s">
        <v>541</v>
      </c>
      <c r="M90" t="s">
        <v>541</v>
      </c>
      <c r="N90" t="s">
        <v>541</v>
      </c>
      <c r="O90" t="s">
        <v>4962</v>
      </c>
    </row>
    <row r="91" spans="1:15" x14ac:dyDescent="0.3">
      <c r="A91" t="s">
        <v>4320</v>
      </c>
      <c r="B91" t="s">
        <v>4321</v>
      </c>
      <c r="C91" t="s">
        <v>3835</v>
      </c>
      <c r="D91" t="s">
        <v>3922</v>
      </c>
      <c r="E91" t="s">
        <v>4322</v>
      </c>
      <c r="F91" t="s">
        <v>4323</v>
      </c>
      <c r="G91" t="s">
        <v>4324</v>
      </c>
      <c r="H91" t="s">
        <v>533</v>
      </c>
      <c r="I91" t="s">
        <v>4325</v>
      </c>
      <c r="J91" t="s">
        <v>4326</v>
      </c>
      <c r="K91" t="s">
        <v>541</v>
      </c>
      <c r="L91" t="s">
        <v>544</v>
      </c>
      <c r="M91" t="s">
        <v>541</v>
      </c>
      <c r="N91" t="s">
        <v>544</v>
      </c>
      <c r="O91" t="s">
        <v>4963</v>
      </c>
    </row>
    <row r="92" spans="1:15" x14ac:dyDescent="0.3">
      <c r="A92" t="s">
        <v>4327</v>
      </c>
      <c r="B92" t="s">
        <v>4328</v>
      </c>
      <c r="C92" t="s">
        <v>3835</v>
      </c>
      <c r="D92" t="s">
        <v>3922</v>
      </c>
      <c r="E92" t="s">
        <v>4329</v>
      </c>
      <c r="F92" t="s">
        <v>4330</v>
      </c>
      <c r="G92" t="s">
        <v>4331</v>
      </c>
      <c r="H92" t="s">
        <v>533</v>
      </c>
      <c r="I92" t="s">
        <v>4325</v>
      </c>
      <c r="J92" t="s">
        <v>4332</v>
      </c>
      <c r="K92" t="s">
        <v>541</v>
      </c>
      <c r="L92" t="s">
        <v>544</v>
      </c>
      <c r="M92" t="s">
        <v>541</v>
      </c>
      <c r="N92" t="s">
        <v>544</v>
      </c>
      <c r="O92" t="s">
        <v>4964</v>
      </c>
    </row>
    <row r="93" spans="1:15" x14ac:dyDescent="0.3">
      <c r="A93" t="s">
        <v>4333</v>
      </c>
      <c r="B93" t="s">
        <v>4334</v>
      </c>
      <c r="C93" t="s">
        <v>3835</v>
      </c>
      <c r="D93" t="s">
        <v>4335</v>
      </c>
      <c r="E93" t="s">
        <v>4336</v>
      </c>
      <c r="F93" t="s">
        <v>4337</v>
      </c>
      <c r="G93" t="s">
        <v>4338</v>
      </c>
      <c r="H93" t="s">
        <v>561</v>
      </c>
      <c r="I93" t="s">
        <v>4325</v>
      </c>
      <c r="J93" t="s">
        <v>4339</v>
      </c>
      <c r="K93" t="s">
        <v>541</v>
      </c>
      <c r="L93" t="s">
        <v>541</v>
      </c>
      <c r="M93" t="s">
        <v>541</v>
      </c>
      <c r="N93" t="s">
        <v>541</v>
      </c>
      <c r="O93" t="s">
        <v>4340</v>
      </c>
    </row>
    <row r="94" spans="1:15" x14ac:dyDescent="0.3">
      <c r="A94" t="s">
        <v>4341</v>
      </c>
      <c r="B94" t="s">
        <v>4342</v>
      </c>
      <c r="C94" t="s">
        <v>3835</v>
      </c>
      <c r="D94" t="s">
        <v>4343</v>
      </c>
      <c r="E94" t="s">
        <v>4344</v>
      </c>
      <c r="F94" t="s">
        <v>4345</v>
      </c>
      <c r="G94" t="s">
        <v>4346</v>
      </c>
      <c r="H94" t="s">
        <v>561</v>
      </c>
      <c r="I94" t="s">
        <v>4347</v>
      </c>
      <c r="J94" t="s">
        <v>4348</v>
      </c>
      <c r="K94" t="s">
        <v>541</v>
      </c>
      <c r="L94" t="s">
        <v>541</v>
      </c>
      <c r="M94" t="s">
        <v>541</v>
      </c>
      <c r="N94" t="s">
        <v>541</v>
      </c>
      <c r="O94" t="s">
        <v>4349</v>
      </c>
    </row>
    <row r="95" spans="1:15" x14ac:dyDescent="0.3">
      <c r="A95" t="s">
        <v>4350</v>
      </c>
      <c r="B95" t="s">
        <v>4351</v>
      </c>
      <c r="C95" t="s">
        <v>3835</v>
      </c>
      <c r="D95" t="s">
        <v>4352</v>
      </c>
      <c r="E95" t="s">
        <v>4353</v>
      </c>
      <c r="F95" t="s">
        <v>4354</v>
      </c>
      <c r="G95" t="s">
        <v>4355</v>
      </c>
      <c r="H95" t="s">
        <v>561</v>
      </c>
      <c r="I95" t="s">
        <v>4347</v>
      </c>
      <c r="J95" t="s">
        <v>4348</v>
      </c>
      <c r="K95" t="s">
        <v>541</v>
      </c>
      <c r="L95" t="s">
        <v>541</v>
      </c>
      <c r="M95" t="s">
        <v>541</v>
      </c>
      <c r="N95" t="s">
        <v>541</v>
      </c>
      <c r="O95" t="s">
        <v>4356</v>
      </c>
    </row>
    <row r="96" spans="1:15" x14ac:dyDescent="0.3">
      <c r="A96" t="s">
        <v>4357</v>
      </c>
      <c r="B96" t="s">
        <v>4358</v>
      </c>
      <c r="C96" t="s">
        <v>3835</v>
      </c>
      <c r="D96" t="s">
        <v>4359</v>
      </c>
      <c r="E96" t="s">
        <v>4360</v>
      </c>
      <c r="F96" t="s">
        <v>4361</v>
      </c>
      <c r="G96" t="s">
        <v>4362</v>
      </c>
      <c r="H96" t="s">
        <v>533</v>
      </c>
      <c r="I96" t="s">
        <v>4363</v>
      </c>
      <c r="J96" t="s">
        <v>4364</v>
      </c>
      <c r="K96" t="s">
        <v>541</v>
      </c>
      <c r="L96" t="s">
        <v>541</v>
      </c>
      <c r="M96" t="s">
        <v>541</v>
      </c>
      <c r="N96" t="s">
        <v>541</v>
      </c>
      <c r="O96" t="s">
        <v>4365</v>
      </c>
    </row>
    <row r="97" spans="1:15" x14ac:dyDescent="0.3">
      <c r="A97" t="s">
        <v>4366</v>
      </c>
      <c r="B97" t="s">
        <v>4367</v>
      </c>
      <c r="C97" t="s">
        <v>3835</v>
      </c>
      <c r="D97" t="s">
        <v>4359</v>
      </c>
      <c r="E97" t="s">
        <v>4368</v>
      </c>
      <c r="F97" t="s">
        <v>4369</v>
      </c>
      <c r="G97" t="s">
        <v>4370</v>
      </c>
      <c r="H97" t="s">
        <v>533</v>
      </c>
      <c r="I97" t="s">
        <v>4363</v>
      </c>
      <c r="J97" t="s">
        <v>4371</v>
      </c>
      <c r="K97" t="s">
        <v>541</v>
      </c>
      <c r="L97" t="s">
        <v>541</v>
      </c>
      <c r="M97" t="s">
        <v>541</v>
      </c>
      <c r="N97" t="s">
        <v>541</v>
      </c>
      <c r="O97" t="s">
        <v>4372</v>
      </c>
    </row>
    <row r="98" spans="1:15" x14ac:dyDescent="0.3">
      <c r="A98" t="s">
        <v>4373</v>
      </c>
      <c r="B98" t="s">
        <v>4374</v>
      </c>
      <c r="C98" t="s">
        <v>3835</v>
      </c>
      <c r="D98" t="s">
        <v>4359</v>
      </c>
      <c r="E98" t="s">
        <v>4375</v>
      </c>
      <c r="F98" t="s">
        <v>4376</v>
      </c>
      <c r="G98" t="s">
        <v>4377</v>
      </c>
      <c r="H98" t="s">
        <v>533</v>
      </c>
      <c r="I98" t="s">
        <v>4378</v>
      </c>
      <c r="J98" t="s">
        <v>4379</v>
      </c>
      <c r="K98" t="s">
        <v>541</v>
      </c>
      <c r="L98" t="s">
        <v>541</v>
      </c>
      <c r="M98" t="s">
        <v>544</v>
      </c>
      <c r="N98" t="s">
        <v>541</v>
      </c>
      <c r="O98" t="s">
        <v>4380</v>
      </c>
    </row>
    <row r="99" spans="1:15" x14ac:dyDescent="0.3">
      <c r="A99" t="s">
        <v>4381</v>
      </c>
      <c r="B99" t="s">
        <v>4382</v>
      </c>
      <c r="C99" t="s">
        <v>3835</v>
      </c>
      <c r="D99" t="s">
        <v>4383</v>
      </c>
      <c r="E99" t="s">
        <v>4384</v>
      </c>
      <c r="F99" t="s">
        <v>4385</v>
      </c>
      <c r="G99" t="s">
        <v>4386</v>
      </c>
      <c r="H99" t="s">
        <v>561</v>
      </c>
      <c r="I99" t="s">
        <v>4282</v>
      </c>
      <c r="J99" t="s">
        <v>4289</v>
      </c>
      <c r="K99" t="s">
        <v>541</v>
      </c>
      <c r="L99" t="s">
        <v>541</v>
      </c>
      <c r="M99" t="s">
        <v>544</v>
      </c>
      <c r="N99" t="s">
        <v>541</v>
      </c>
      <c r="O99" t="s">
        <v>4387</v>
      </c>
    </row>
    <row r="100" spans="1:15" x14ac:dyDescent="0.3">
      <c r="A100" t="s">
        <v>4388</v>
      </c>
      <c r="B100" t="s">
        <v>4389</v>
      </c>
      <c r="C100" t="s">
        <v>3835</v>
      </c>
      <c r="D100" t="s">
        <v>4390</v>
      </c>
      <c r="E100" t="s">
        <v>4391</v>
      </c>
      <c r="F100" t="s">
        <v>4392</v>
      </c>
      <c r="G100" t="s">
        <v>4393</v>
      </c>
      <c r="H100" t="s">
        <v>561</v>
      </c>
      <c r="I100" t="s">
        <v>4394</v>
      </c>
      <c r="J100" t="s">
        <v>4965</v>
      </c>
      <c r="K100" t="s">
        <v>541</v>
      </c>
      <c r="L100" t="s">
        <v>541</v>
      </c>
      <c r="M100" t="s">
        <v>541</v>
      </c>
      <c r="N100" t="s">
        <v>544</v>
      </c>
      <c r="O100" t="s">
        <v>4395</v>
      </c>
    </row>
    <row r="101" spans="1:15" x14ac:dyDescent="0.3">
      <c r="A101" t="s">
        <v>4966</v>
      </c>
      <c r="B101" t="s">
        <v>3040</v>
      </c>
      <c r="C101" t="s">
        <v>3835</v>
      </c>
      <c r="D101" t="s">
        <v>4967</v>
      </c>
      <c r="E101" t="s">
        <v>3041</v>
      </c>
      <c r="F101" t="s">
        <v>3042</v>
      </c>
      <c r="G101" t="s">
        <v>3043</v>
      </c>
      <c r="H101" t="s">
        <v>561</v>
      </c>
      <c r="I101" t="s">
        <v>3038</v>
      </c>
      <c r="J101" t="s">
        <v>3044</v>
      </c>
      <c r="K101" t="s">
        <v>541</v>
      </c>
      <c r="L101" t="s">
        <v>541</v>
      </c>
      <c r="M101" t="s">
        <v>541</v>
      </c>
      <c r="N101" t="s">
        <v>541</v>
      </c>
      <c r="O101" t="s">
        <v>4968</v>
      </c>
    </row>
    <row r="102" spans="1:15" x14ac:dyDescent="0.3">
      <c r="A102" t="s">
        <v>4969</v>
      </c>
      <c r="B102" t="s">
        <v>4970</v>
      </c>
      <c r="C102" t="s">
        <v>3835</v>
      </c>
      <c r="D102" t="s">
        <v>3016</v>
      </c>
      <c r="E102" t="s">
        <v>3048</v>
      </c>
      <c r="F102" t="s">
        <v>4971</v>
      </c>
      <c r="G102" t="s">
        <v>3052</v>
      </c>
      <c r="H102" t="s">
        <v>533</v>
      </c>
      <c r="I102" t="s">
        <v>3038</v>
      </c>
      <c r="J102" t="s">
        <v>4972</v>
      </c>
      <c r="K102" t="s">
        <v>541</v>
      </c>
      <c r="L102" t="s">
        <v>541</v>
      </c>
      <c r="M102" t="s">
        <v>541</v>
      </c>
      <c r="N102" t="s">
        <v>541</v>
      </c>
      <c r="O102" t="s">
        <v>4973</v>
      </c>
    </row>
    <row r="103" spans="1:15" x14ac:dyDescent="0.3">
      <c r="A103" t="s">
        <v>4974</v>
      </c>
      <c r="B103" t="s">
        <v>4975</v>
      </c>
      <c r="C103" t="s">
        <v>3835</v>
      </c>
      <c r="D103" t="s">
        <v>4976</v>
      </c>
      <c r="E103" t="s">
        <v>4977</v>
      </c>
      <c r="F103" t="s">
        <v>4978</v>
      </c>
      <c r="G103" t="s">
        <v>4979</v>
      </c>
      <c r="H103" t="s">
        <v>561</v>
      </c>
      <c r="I103" t="s">
        <v>4980</v>
      </c>
      <c r="J103" t="s">
        <v>4981</v>
      </c>
      <c r="K103" t="s">
        <v>541</v>
      </c>
      <c r="L103" t="s">
        <v>541</v>
      </c>
      <c r="M103" t="s">
        <v>2571</v>
      </c>
      <c r="N103" t="s">
        <v>541</v>
      </c>
      <c r="O103" t="s">
        <v>4982</v>
      </c>
    </row>
    <row r="104" spans="1:15" x14ac:dyDescent="0.3">
      <c r="A104" t="s">
        <v>4983</v>
      </c>
      <c r="B104" t="s">
        <v>4984</v>
      </c>
      <c r="C104" t="s">
        <v>3835</v>
      </c>
      <c r="D104" t="s">
        <v>4976</v>
      </c>
      <c r="E104" t="s">
        <v>4985</v>
      </c>
      <c r="F104" t="s">
        <v>4986</v>
      </c>
      <c r="G104" t="s">
        <v>4987</v>
      </c>
      <c r="H104" t="s">
        <v>561</v>
      </c>
      <c r="I104" t="s">
        <v>4980</v>
      </c>
      <c r="J104" t="s">
        <v>4988</v>
      </c>
      <c r="K104" t="s">
        <v>541</v>
      </c>
      <c r="L104" t="s">
        <v>541</v>
      </c>
      <c r="M104" t="s">
        <v>541</v>
      </c>
      <c r="N104" t="s">
        <v>541</v>
      </c>
      <c r="O104" t="s">
        <v>4989</v>
      </c>
    </row>
    <row r="105" spans="1:15" x14ac:dyDescent="0.3">
      <c r="A105" t="s">
        <v>4990</v>
      </c>
      <c r="B105" t="s">
        <v>4991</v>
      </c>
      <c r="C105" t="s">
        <v>3835</v>
      </c>
      <c r="D105" t="s">
        <v>4976</v>
      </c>
      <c r="E105" t="s">
        <v>4992</v>
      </c>
      <c r="F105" t="s">
        <v>4993</v>
      </c>
      <c r="G105" t="s">
        <v>4994</v>
      </c>
      <c r="H105" t="s">
        <v>561</v>
      </c>
      <c r="I105" t="s">
        <v>4980</v>
      </c>
      <c r="J105" t="s">
        <v>4988</v>
      </c>
      <c r="K105" t="s">
        <v>541</v>
      </c>
      <c r="L105" t="s">
        <v>541</v>
      </c>
      <c r="M105" t="s">
        <v>541</v>
      </c>
      <c r="N105" t="s">
        <v>541</v>
      </c>
      <c r="O105" t="s">
        <v>4995</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8296-9D70-4DDD-9463-83EE9577C2FB}">
  <sheetPr codeName="Sheet8">
    <tabColor theme="7" tint="0.79998168889431442"/>
  </sheetPr>
  <dimension ref="A1:F27"/>
  <sheetViews>
    <sheetView workbookViewId="0"/>
  </sheetViews>
  <sheetFormatPr defaultColWidth="8.6640625" defaultRowHeight="14.4" x14ac:dyDescent="0.3"/>
  <cols>
    <col min="1" max="1" width="12.33203125" customWidth="1"/>
    <col min="2" max="2" width="42.33203125" customWidth="1"/>
  </cols>
  <sheetData>
    <row r="1" spans="1:6" x14ac:dyDescent="0.3">
      <c r="A1" t="s">
        <v>4396</v>
      </c>
      <c r="B1" t="s">
        <v>4397</v>
      </c>
      <c r="C1" t="s">
        <v>4398</v>
      </c>
      <c r="D1" t="s">
        <v>4399</v>
      </c>
      <c r="E1" t="s">
        <v>4400</v>
      </c>
      <c r="F1" t="s">
        <v>4401</v>
      </c>
    </row>
    <row r="2" spans="1:6" x14ac:dyDescent="0.3">
      <c r="A2" t="s">
        <v>4402</v>
      </c>
      <c r="B2" t="s">
        <v>4403</v>
      </c>
      <c r="C2" t="s">
        <v>4404</v>
      </c>
      <c r="D2" t="s">
        <v>4405</v>
      </c>
      <c r="E2" t="s">
        <v>4405</v>
      </c>
      <c r="F2" t="s">
        <v>4405</v>
      </c>
    </row>
    <row r="3" spans="1:6" x14ac:dyDescent="0.3">
      <c r="A3" t="s">
        <v>4406</v>
      </c>
      <c r="B3" t="s">
        <v>4407</v>
      </c>
      <c r="C3" t="s">
        <v>4405</v>
      </c>
      <c r="D3" t="s">
        <v>4405</v>
      </c>
      <c r="E3" t="s">
        <v>4405</v>
      </c>
      <c r="F3" t="s">
        <v>4405</v>
      </c>
    </row>
    <row r="4" spans="1:6" x14ac:dyDescent="0.3">
      <c r="A4" t="s">
        <v>4408</v>
      </c>
      <c r="B4" t="s">
        <v>4409</v>
      </c>
      <c r="C4" t="s">
        <v>4404</v>
      </c>
      <c r="D4" t="s">
        <v>4405</v>
      </c>
      <c r="E4" t="s">
        <v>4405</v>
      </c>
      <c r="F4" t="s">
        <v>4405</v>
      </c>
    </row>
    <row r="5" spans="1:6" x14ac:dyDescent="0.3">
      <c r="A5" t="s">
        <v>4410</v>
      </c>
      <c r="B5" t="s">
        <v>4411</v>
      </c>
      <c r="C5" t="s">
        <v>4405</v>
      </c>
      <c r="D5" t="s">
        <v>4405</v>
      </c>
      <c r="E5" t="s">
        <v>4405</v>
      </c>
      <c r="F5" t="s">
        <v>4405</v>
      </c>
    </row>
    <row r="6" spans="1:6" x14ac:dyDescent="0.3">
      <c r="A6" t="s">
        <v>4412</v>
      </c>
      <c r="B6" t="s">
        <v>4413</v>
      </c>
      <c r="C6" t="s">
        <v>4405</v>
      </c>
      <c r="D6" t="s">
        <v>4405</v>
      </c>
      <c r="E6" t="s">
        <v>4405</v>
      </c>
      <c r="F6" t="s">
        <v>4405</v>
      </c>
    </row>
    <row r="7" spans="1:6" x14ac:dyDescent="0.3">
      <c r="A7" t="s">
        <v>4414</v>
      </c>
      <c r="B7" t="s">
        <v>4415</v>
      </c>
      <c r="C7" t="s">
        <v>4405</v>
      </c>
      <c r="D7" t="s">
        <v>4405</v>
      </c>
      <c r="E7" t="s">
        <v>4405</v>
      </c>
      <c r="F7" t="s">
        <v>4405</v>
      </c>
    </row>
    <row r="8" spans="1:6" x14ac:dyDescent="0.3">
      <c r="A8" t="s">
        <v>4416</v>
      </c>
      <c r="B8" t="s">
        <v>4417</v>
      </c>
      <c r="C8" t="s">
        <v>4405</v>
      </c>
      <c r="D8" t="s">
        <v>4405</v>
      </c>
      <c r="E8" t="s">
        <v>4405</v>
      </c>
      <c r="F8" t="s">
        <v>4405</v>
      </c>
    </row>
    <row r="9" spans="1:6" x14ac:dyDescent="0.3">
      <c r="A9" t="s">
        <v>4418</v>
      </c>
      <c r="B9" t="s">
        <v>4419</v>
      </c>
      <c r="C9" t="s">
        <v>4404</v>
      </c>
      <c r="D9" t="s">
        <v>4405</v>
      </c>
      <c r="E9" t="s">
        <v>4404</v>
      </c>
      <c r="F9" t="s">
        <v>4405</v>
      </c>
    </row>
    <row r="10" spans="1:6" x14ac:dyDescent="0.3">
      <c r="A10" t="s">
        <v>4420</v>
      </c>
      <c r="B10" t="s">
        <v>4421</v>
      </c>
      <c r="C10" t="s">
        <v>4404</v>
      </c>
      <c r="D10" t="s">
        <v>4405</v>
      </c>
      <c r="E10" t="s">
        <v>4405</v>
      </c>
      <c r="F10" t="s">
        <v>4405</v>
      </c>
    </row>
    <row r="11" spans="1:6" x14ac:dyDescent="0.3">
      <c r="A11" t="s">
        <v>4422</v>
      </c>
      <c r="B11" t="s">
        <v>4423</v>
      </c>
      <c r="C11" t="s">
        <v>4404</v>
      </c>
      <c r="D11" t="s">
        <v>4405</v>
      </c>
      <c r="E11" t="s">
        <v>4405</v>
      </c>
      <c r="F11" t="s">
        <v>4405</v>
      </c>
    </row>
    <row r="12" spans="1:6" x14ac:dyDescent="0.3">
      <c r="A12" t="s">
        <v>4424</v>
      </c>
      <c r="B12" t="s">
        <v>4425</v>
      </c>
      <c r="C12" t="s">
        <v>4404</v>
      </c>
      <c r="D12" t="s">
        <v>4405</v>
      </c>
      <c r="E12" t="s">
        <v>4405</v>
      </c>
      <c r="F12" t="s">
        <v>4405</v>
      </c>
    </row>
    <row r="13" spans="1:6" x14ac:dyDescent="0.3">
      <c r="A13" t="s">
        <v>4426</v>
      </c>
      <c r="B13" t="s">
        <v>4427</v>
      </c>
      <c r="C13" t="s">
        <v>4404</v>
      </c>
      <c r="D13" t="s">
        <v>4405</v>
      </c>
      <c r="E13" t="s">
        <v>4405</v>
      </c>
      <c r="F13" t="s">
        <v>4405</v>
      </c>
    </row>
    <row r="14" spans="1:6" x14ac:dyDescent="0.3">
      <c r="A14" t="s">
        <v>4428</v>
      </c>
      <c r="B14" t="s">
        <v>4429</v>
      </c>
      <c r="C14" t="s">
        <v>4404</v>
      </c>
      <c r="D14" t="s">
        <v>4405</v>
      </c>
      <c r="E14" t="s">
        <v>4405</v>
      </c>
      <c r="F14" t="s">
        <v>4405</v>
      </c>
    </row>
    <row r="15" spans="1:6" x14ac:dyDescent="0.3">
      <c r="A15" t="s">
        <v>4430</v>
      </c>
      <c r="B15" t="s">
        <v>4431</v>
      </c>
      <c r="C15" t="s">
        <v>4404</v>
      </c>
      <c r="D15" t="s">
        <v>4405</v>
      </c>
      <c r="E15" t="s">
        <v>4405</v>
      </c>
      <c r="F15" t="s">
        <v>4405</v>
      </c>
    </row>
    <row r="16" spans="1:6" x14ac:dyDescent="0.3">
      <c r="A16" t="s">
        <v>4432</v>
      </c>
      <c r="B16" t="s">
        <v>4433</v>
      </c>
      <c r="C16" t="s">
        <v>4404</v>
      </c>
      <c r="D16" t="s">
        <v>4405</v>
      </c>
      <c r="E16" t="s">
        <v>4405</v>
      </c>
      <c r="F16" t="s">
        <v>4405</v>
      </c>
    </row>
    <row r="17" spans="1:6" x14ac:dyDescent="0.3">
      <c r="A17" t="s">
        <v>4434</v>
      </c>
      <c r="B17" t="s">
        <v>4435</v>
      </c>
      <c r="C17" t="s">
        <v>4404</v>
      </c>
      <c r="D17" t="s">
        <v>4405</v>
      </c>
      <c r="E17" t="s">
        <v>4405</v>
      </c>
      <c r="F17" t="s">
        <v>4405</v>
      </c>
    </row>
    <row r="18" spans="1:6" x14ac:dyDescent="0.3">
      <c r="A18" t="s">
        <v>4436</v>
      </c>
      <c r="B18" t="s">
        <v>4437</v>
      </c>
      <c r="C18" t="s">
        <v>4405</v>
      </c>
      <c r="D18" t="s">
        <v>4405</v>
      </c>
      <c r="E18" t="s">
        <v>4405</v>
      </c>
      <c r="F18" t="s">
        <v>4405</v>
      </c>
    </row>
    <row r="19" spans="1:6" x14ac:dyDescent="0.3">
      <c r="A19" t="s">
        <v>4438</v>
      </c>
      <c r="B19" t="s">
        <v>4439</v>
      </c>
      <c r="C19" t="s">
        <v>4405</v>
      </c>
      <c r="D19" t="s">
        <v>4405</v>
      </c>
      <c r="E19" t="s">
        <v>4405</v>
      </c>
      <c r="F19" t="s">
        <v>4405</v>
      </c>
    </row>
    <row r="20" spans="1:6" x14ac:dyDescent="0.3">
      <c r="A20" t="s">
        <v>4440</v>
      </c>
      <c r="B20" t="s">
        <v>4441</v>
      </c>
      <c r="C20" t="s">
        <v>4405</v>
      </c>
      <c r="D20" t="s">
        <v>4405</v>
      </c>
      <c r="E20" t="s">
        <v>4405</v>
      </c>
      <c r="F20" t="s">
        <v>4405</v>
      </c>
    </row>
    <row r="21" spans="1:6" x14ac:dyDescent="0.3">
      <c r="A21" t="s">
        <v>4442</v>
      </c>
      <c r="B21" t="s">
        <v>4443</v>
      </c>
      <c r="C21" t="s">
        <v>4405</v>
      </c>
      <c r="D21" t="s">
        <v>4405</v>
      </c>
      <c r="E21" t="s">
        <v>4404</v>
      </c>
      <c r="F21" t="s">
        <v>4405</v>
      </c>
    </row>
    <row r="22" spans="1:6" x14ac:dyDescent="0.3">
      <c r="A22" t="s">
        <v>4444</v>
      </c>
      <c r="B22" t="s">
        <v>4445</v>
      </c>
      <c r="C22" t="s">
        <v>4405</v>
      </c>
      <c r="D22" t="s">
        <v>4404</v>
      </c>
      <c r="E22" t="s">
        <v>4405</v>
      </c>
      <c r="F22" t="s">
        <v>4404</v>
      </c>
    </row>
    <row r="23" spans="1:6" x14ac:dyDescent="0.3">
      <c r="A23" t="s">
        <v>4446</v>
      </c>
      <c r="B23" t="s">
        <v>4447</v>
      </c>
      <c r="C23" t="s">
        <v>4405</v>
      </c>
      <c r="D23" t="s">
        <v>4405</v>
      </c>
      <c r="E23" t="s">
        <v>4405</v>
      </c>
      <c r="F23" t="s">
        <v>4405</v>
      </c>
    </row>
    <row r="24" spans="1:6" x14ac:dyDescent="0.3">
      <c r="A24" t="s">
        <v>4448</v>
      </c>
      <c r="B24" t="s">
        <v>4449</v>
      </c>
      <c r="C24" t="s">
        <v>4405</v>
      </c>
      <c r="D24" t="s">
        <v>4405</v>
      </c>
      <c r="E24" t="s">
        <v>4405</v>
      </c>
      <c r="F24" t="s">
        <v>4405</v>
      </c>
    </row>
    <row r="25" spans="1:6" x14ac:dyDescent="0.3">
      <c r="A25" t="s">
        <v>4450</v>
      </c>
      <c r="B25" t="s">
        <v>4451</v>
      </c>
      <c r="C25" t="s">
        <v>4405</v>
      </c>
      <c r="D25" t="s">
        <v>4405</v>
      </c>
      <c r="E25" t="s">
        <v>4405</v>
      </c>
      <c r="F25" t="s">
        <v>4405</v>
      </c>
    </row>
    <row r="26" spans="1:6" x14ac:dyDescent="0.3">
      <c r="A26" t="s">
        <v>4452</v>
      </c>
      <c r="B26" t="s">
        <v>4453</v>
      </c>
      <c r="C26" t="s">
        <v>4405</v>
      </c>
      <c r="D26" t="s">
        <v>4405</v>
      </c>
      <c r="E26" t="s">
        <v>4405</v>
      </c>
      <c r="F26" t="s">
        <v>4405</v>
      </c>
    </row>
    <row r="27" spans="1:6" x14ac:dyDescent="0.3">
      <c r="A27" t="s">
        <v>4996</v>
      </c>
      <c r="B27" t="s">
        <v>4997</v>
      </c>
      <c r="C27" t="s">
        <v>4404</v>
      </c>
      <c r="D27" t="s">
        <v>4404</v>
      </c>
      <c r="E27" t="s">
        <v>4405</v>
      </c>
      <c r="F27" t="s">
        <v>4404</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Desmond Manaswe</cp:lastModifiedBy>
  <dcterms:created xsi:type="dcterms:W3CDTF">2023-05-30T14:37:22Z</dcterms:created>
  <dcterms:modified xsi:type="dcterms:W3CDTF">2025-05-05T07:01:20Z</dcterms:modified>
</cp:coreProperties>
</file>